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oo\Dropbox\01.小島工作區\01活動報名\4.活動報名表\"/>
    </mc:Choice>
  </mc:AlternateContent>
  <xr:revisionPtr revIDLastSave="0" documentId="13_ncr:1_{F9BD49D7-FCD1-4DB7-AC11-319BBC72871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J22" i="1" s="1"/>
  <c r="L22" i="1" s="1"/>
  <c r="I22" i="1"/>
  <c r="H23" i="1"/>
  <c r="J23" i="1" s="1"/>
  <c r="L23" i="1" s="1"/>
  <c r="I23" i="1"/>
  <c r="H24" i="1"/>
  <c r="J24" i="1" s="1"/>
  <c r="L24" i="1" s="1"/>
  <c r="I24" i="1"/>
  <c r="H25" i="1"/>
  <c r="J25" i="1" s="1"/>
  <c r="L25" i="1" s="1"/>
  <c r="I25" i="1"/>
  <c r="H26" i="1"/>
  <c r="J26" i="1" s="1"/>
  <c r="L26" i="1" s="1"/>
  <c r="I26" i="1"/>
  <c r="H27" i="1"/>
  <c r="J27" i="1" s="1"/>
  <c r="L27" i="1" s="1"/>
  <c r="I27" i="1"/>
  <c r="H28" i="1"/>
  <c r="J28" i="1" s="1"/>
  <c r="L28" i="1" s="1"/>
  <c r="I28" i="1"/>
  <c r="N22" i="1"/>
  <c r="N23" i="1"/>
  <c r="N24" i="1"/>
  <c r="N25" i="1"/>
  <c r="N26" i="1"/>
  <c r="N27" i="1"/>
  <c r="N28" i="1"/>
  <c r="H29" i="1"/>
  <c r="J29" i="1"/>
  <c r="I29" i="1"/>
  <c r="H30" i="1"/>
  <c r="J30" i="1"/>
  <c r="I30" i="1"/>
  <c r="H31" i="1"/>
  <c r="J31" i="1"/>
  <c r="I31" i="1"/>
  <c r="H32" i="1"/>
  <c r="J32" i="1"/>
  <c r="I32" i="1"/>
  <c r="H33" i="1"/>
  <c r="J33" i="1"/>
  <c r="I33" i="1"/>
  <c r="H34" i="1"/>
  <c r="J34" i="1"/>
  <c r="I34" i="1"/>
  <c r="H35" i="1"/>
  <c r="J35" i="1"/>
  <c r="I35" i="1"/>
  <c r="H36" i="1"/>
  <c r="J36" i="1"/>
  <c r="I36" i="1"/>
  <c r="H37" i="1"/>
  <c r="J37" i="1"/>
  <c r="I37" i="1"/>
  <c r="H38" i="1"/>
  <c r="J38" i="1"/>
  <c r="I38" i="1"/>
  <c r="H39" i="1"/>
  <c r="J39" i="1"/>
  <c r="I39" i="1"/>
  <c r="H40" i="1"/>
  <c r="J40" i="1"/>
  <c r="I40" i="1"/>
  <c r="H41" i="1"/>
  <c r="J41" i="1"/>
  <c r="I41" i="1"/>
  <c r="L29" i="1"/>
  <c r="L30" i="1"/>
  <c r="L31" i="1"/>
  <c r="L32" i="1"/>
  <c r="L33" i="1"/>
  <c r="L34" i="1"/>
  <c r="L35" i="1"/>
  <c r="L36" i="1"/>
  <c r="L38" i="1"/>
  <c r="N39" i="1"/>
  <c r="N40" i="1"/>
  <c r="N41" i="1"/>
  <c r="L39" i="1"/>
  <c r="L40" i="1"/>
  <c r="L37" i="1"/>
  <c r="L41" i="1"/>
  <c r="N29" i="1"/>
  <c r="N30" i="1"/>
  <c r="N31" i="1"/>
  <c r="N32" i="1"/>
  <c r="N33" i="1"/>
  <c r="N34" i="1"/>
  <c r="N35" i="1"/>
  <c r="N36" i="1"/>
  <c r="N37" i="1"/>
  <c r="N38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</calcChain>
</file>

<file path=xl/sharedStrings.xml><?xml version="1.0" encoding="utf-8"?>
<sst xmlns="http://schemas.openxmlformats.org/spreadsheetml/2006/main" count="64" uniqueCount="64">
  <si>
    <t xml:space="preserve">       溯溪活動團體報名表 </t>
    <phoneticPr fontId="3" type="noConversion"/>
  </si>
  <si>
    <t>溪谷名稱</t>
    <phoneticPr fontId="2" type="noConversion"/>
  </si>
  <si>
    <t>團名/隊名</t>
    <phoneticPr fontId="2" type="noConversion"/>
  </si>
  <si>
    <t>活動日期</t>
    <phoneticPr fontId="2" type="noConversion"/>
  </si>
  <si>
    <t>主聯絡人</t>
    <phoneticPr fontId="2" type="noConversion"/>
  </si>
  <si>
    <t>連絡電話</t>
  </si>
  <si>
    <t>報名流程</t>
    <phoneticPr fontId="2" type="noConversion"/>
  </si>
  <si>
    <r>
      <rPr>
        <b/>
        <sz val="12"/>
        <color indexed="8"/>
        <rFont val="新細明體"/>
        <family val="1"/>
        <charset val="136"/>
      </rPr>
      <t>預約</t>
    </r>
    <r>
      <rPr>
        <sz val="12"/>
        <color theme="1"/>
        <rFont val="新細明體"/>
        <family val="1"/>
        <charset val="136"/>
        <scheme val="minor"/>
      </rPr>
      <t xml:space="preserve">活動日期、人數 </t>
    </r>
    <r>
      <rPr>
        <b/>
        <sz val="12"/>
        <color indexed="8"/>
        <rFont val="新細明體"/>
        <family val="1"/>
        <charset val="136"/>
      </rPr>
      <t>=</t>
    </r>
    <r>
      <rPr>
        <sz val="12"/>
        <color theme="1"/>
        <rFont val="新細明體"/>
        <family val="1"/>
        <charset val="136"/>
        <scheme val="minor"/>
      </rPr>
      <t>&gt; 繳交</t>
    </r>
    <r>
      <rPr>
        <b/>
        <sz val="12"/>
        <color indexed="10"/>
        <rFont val="新細明體"/>
        <family val="1"/>
        <charset val="136"/>
      </rPr>
      <t xml:space="preserve">訂金8000元 </t>
    </r>
    <r>
      <rPr>
        <b/>
        <sz val="12"/>
        <rFont val="新細明體"/>
        <family val="1"/>
        <charset val="136"/>
      </rPr>
      <t xml:space="preserve">=&gt; </t>
    </r>
    <r>
      <rPr>
        <sz val="12"/>
        <rFont val="新細明體"/>
        <family val="1"/>
        <charset val="136"/>
      </rPr>
      <t>參加人員</t>
    </r>
    <r>
      <rPr>
        <sz val="12"/>
        <color theme="1"/>
        <rFont val="新細明體"/>
        <family val="1"/>
        <charset val="136"/>
        <scheme val="minor"/>
      </rPr>
      <t xml:space="preserve">填寫報名資料 </t>
    </r>
    <r>
      <rPr>
        <b/>
        <sz val="12"/>
        <color indexed="8"/>
        <rFont val="新細明體"/>
        <family val="1"/>
        <charset val="136"/>
      </rPr>
      <t xml:space="preserve">=&gt; </t>
    </r>
    <r>
      <rPr>
        <sz val="12"/>
        <color theme="1"/>
        <rFont val="新細明體"/>
        <family val="1"/>
        <charset val="136"/>
        <scheme val="minor"/>
      </rPr>
      <t>最晚於</t>
    </r>
    <r>
      <rPr>
        <b/>
        <sz val="12"/>
        <color indexed="10"/>
        <rFont val="新細明體"/>
        <family val="1"/>
        <charset val="136"/>
      </rPr>
      <t>活動2週前</t>
    </r>
    <r>
      <rPr>
        <sz val="12"/>
        <color theme="1"/>
        <rFont val="新細明體"/>
        <family val="1"/>
        <charset val="136"/>
        <scheme val="minor"/>
      </rPr>
      <t>繳交</t>
    </r>
    <r>
      <rPr>
        <b/>
        <sz val="12"/>
        <color indexed="8"/>
        <rFont val="新細明體"/>
        <family val="1"/>
        <charset val="136"/>
      </rPr>
      <t>尾款</t>
    </r>
    <r>
      <rPr>
        <sz val="12"/>
        <color theme="1"/>
        <rFont val="新細明體"/>
        <family val="1"/>
        <charset val="136"/>
        <scheme val="minor"/>
      </rPr>
      <t>與</t>
    </r>
    <r>
      <rPr>
        <b/>
        <sz val="12"/>
        <color indexed="8"/>
        <rFont val="新細明體"/>
        <family val="1"/>
        <charset val="136"/>
      </rPr>
      <t xml:space="preserve">報名表 =&gt; </t>
    </r>
    <r>
      <rPr>
        <b/>
        <sz val="12"/>
        <color indexed="10"/>
        <rFont val="新細明體"/>
        <family val="1"/>
        <charset val="136"/>
      </rPr>
      <t>活動3天前</t>
    </r>
    <r>
      <rPr>
        <sz val="12"/>
        <color theme="1"/>
        <rFont val="新細明體"/>
        <family val="1"/>
        <charset val="136"/>
        <scheme val="minor"/>
      </rPr>
      <t>會寄發</t>
    </r>
    <r>
      <rPr>
        <b/>
        <sz val="12"/>
        <color indexed="8"/>
        <rFont val="新細明體"/>
        <family val="1"/>
        <charset val="136"/>
      </rPr>
      <t>行前通知</t>
    </r>
    <r>
      <rPr>
        <sz val="12"/>
        <color theme="1"/>
        <rFont val="新細明體"/>
        <family val="1"/>
        <charset val="136"/>
        <scheme val="minor"/>
      </rPr>
      <t xml:space="preserve">給每位隊員=&gt;Let's go play!!   </t>
    </r>
    <r>
      <rPr>
        <sz val="10"/>
        <color indexed="8"/>
        <rFont val="新細明體"/>
        <family val="1"/>
        <charset val="136"/>
      </rPr>
      <t>(繳費後請提供您的繳費</t>
    </r>
    <r>
      <rPr>
        <b/>
        <sz val="10"/>
        <color indexed="8"/>
        <rFont val="新細明體"/>
        <family val="1"/>
        <charset val="136"/>
      </rPr>
      <t>帳號後5碼</t>
    </r>
    <r>
      <rPr>
        <sz val="10"/>
        <color indexed="8"/>
        <rFont val="新細明體"/>
        <family val="1"/>
        <charset val="136"/>
      </rPr>
      <t>，謝謝)</t>
    </r>
    <phoneticPr fontId="2" type="noConversion"/>
  </si>
  <si>
    <r>
      <rPr>
        <b/>
        <sz val="14"/>
        <color indexed="8"/>
        <rFont val="新細明體"/>
        <family val="1"/>
        <charset val="136"/>
      </rPr>
      <t>繳費銀行：</t>
    </r>
    <r>
      <rPr>
        <b/>
        <sz val="14"/>
        <color indexed="17"/>
        <rFont val="新細明體"/>
        <family val="1"/>
        <charset val="136"/>
      </rPr>
      <t xml:space="preserve">國泰世華(013)    </t>
    </r>
    <r>
      <rPr>
        <b/>
        <sz val="14"/>
        <rFont val="新細明體"/>
        <family val="1"/>
        <charset val="136"/>
      </rPr>
      <t>帳號：</t>
    </r>
    <r>
      <rPr>
        <b/>
        <sz val="14"/>
        <color indexed="17"/>
        <rFont val="新細明體"/>
        <family val="1"/>
        <charset val="136"/>
      </rPr>
      <t>239-03-500670-5</t>
    </r>
    <r>
      <rPr>
        <sz val="12"/>
        <color indexed="8"/>
        <rFont val="新細明體"/>
        <family val="1"/>
        <charset val="136"/>
      </rPr>
      <t xml:space="preserve">   分行：西屯分行    戶名：小島探險有限公司</t>
    </r>
    <phoneticPr fontId="2" type="noConversion"/>
  </si>
  <si>
    <t>說明</t>
    <phoneticPr fontId="2" type="noConversion"/>
  </si>
  <si>
    <r>
      <t>＊ 請先詳閱下方"</t>
    </r>
    <r>
      <rPr>
        <b/>
        <sz val="10"/>
        <color indexed="10"/>
        <rFont val="新細明體"/>
        <family val="1"/>
        <charset val="136"/>
      </rPr>
      <t>活動安全同意書</t>
    </r>
    <r>
      <rPr>
        <sz val="10"/>
        <rFont val="新細明體"/>
        <family val="1"/>
        <charset val="136"/>
      </rPr>
      <t>"，充分閱讀瞭解上述事項，同意所有條約後，於</t>
    </r>
    <r>
      <rPr>
        <b/>
        <sz val="10"/>
        <rFont val="新細明體"/>
        <family val="1"/>
        <charset val="136"/>
      </rPr>
      <t>活動當日</t>
    </r>
    <r>
      <rPr>
        <sz val="10"/>
        <rFont val="新細明體"/>
        <family val="1"/>
        <charset val="136"/>
      </rPr>
      <t>於簽名欄</t>
    </r>
    <r>
      <rPr>
        <b/>
        <sz val="10"/>
        <rFont val="新細明體"/>
        <family val="1"/>
        <charset val="136"/>
      </rPr>
      <t>簽名</t>
    </r>
    <r>
      <rPr>
        <sz val="10"/>
        <rFont val="新細明體"/>
        <family val="1"/>
        <charset val="136"/>
      </rPr>
      <t>，未成年者請代理人簽名。(若有疑問歡迎來電)</t>
    </r>
    <phoneticPr fontId="2" type="noConversion"/>
  </si>
  <si>
    <r>
      <t>＊ 請先詳閱報名表下方"</t>
    </r>
    <r>
      <rPr>
        <b/>
        <sz val="10"/>
        <color indexed="53"/>
        <rFont val="新細明體"/>
        <family val="1"/>
        <charset val="136"/>
      </rPr>
      <t>延期/轉讓/退費規定</t>
    </r>
    <r>
      <rPr>
        <sz val="10"/>
        <color indexed="8"/>
        <rFont val="新細明體"/>
        <family val="1"/>
        <charset val="136"/>
      </rPr>
      <t>"，確認後再行報名，謝謝。</t>
    </r>
    <phoneticPr fontId="2" type="noConversion"/>
  </si>
  <si>
    <r>
      <t>＊ 基本資料為</t>
    </r>
    <r>
      <rPr>
        <b/>
        <sz val="10"/>
        <rFont val="新細明體"/>
        <family val="1"/>
        <charset val="136"/>
      </rPr>
      <t>辦理保險</t>
    </r>
    <r>
      <rPr>
        <sz val="10"/>
        <rFont val="新細明體"/>
        <family val="1"/>
        <charset val="136"/>
      </rPr>
      <t>用，請務必確實填寫。 ＊</t>
    </r>
    <r>
      <rPr>
        <b/>
        <sz val="10"/>
        <rFont val="新細明體"/>
        <family val="1"/>
        <charset val="136"/>
      </rPr>
      <t xml:space="preserve"> E-mail</t>
    </r>
    <r>
      <rPr>
        <sz val="10"/>
        <rFont val="新細明體"/>
        <family val="1"/>
        <charset val="136"/>
      </rPr>
      <t xml:space="preserve"> 為寄發行前通知用與提供照片下載連結用，請填寫 。</t>
    </r>
    <phoneticPr fontId="2" type="noConversion"/>
  </si>
  <si>
    <r>
      <rPr>
        <sz val="10"/>
        <rFont val="新細明體"/>
        <family val="1"/>
        <charset val="136"/>
      </rPr>
      <t>＊</t>
    </r>
    <r>
      <rPr>
        <sz val="10"/>
        <color indexed="17"/>
        <rFont val="新細明體"/>
        <family val="1"/>
        <charset val="136"/>
      </rPr>
      <t xml:space="preserve"> </t>
    </r>
    <r>
      <rPr>
        <sz val="10"/>
        <rFont val="新細明體"/>
        <family val="1"/>
        <charset val="136"/>
      </rPr>
      <t>身高、體重、腳掌長為選擇防寒衣、救生衣、溯溪鞋尺寸使用，請務必填寫。</t>
    </r>
    <r>
      <rPr>
        <b/>
        <sz val="10"/>
        <rFont val="新細明體"/>
        <family val="1"/>
        <charset val="136"/>
      </rPr>
      <t>如您特別壯碩或嬌小者，請特別著名。</t>
    </r>
    <phoneticPr fontId="2" type="noConversion"/>
  </si>
  <si>
    <r>
      <rPr>
        <sz val="10"/>
        <rFont val="新細明體"/>
        <family val="1"/>
        <charset val="136"/>
      </rPr>
      <t>＊</t>
    </r>
    <r>
      <rPr>
        <sz val="10"/>
        <color indexed="17"/>
        <rFont val="新細明體"/>
        <family val="1"/>
        <charset val="136"/>
      </rPr>
      <t xml:space="preserve"> </t>
    </r>
    <r>
      <rPr>
        <b/>
        <sz val="10"/>
        <rFont val="新細明體"/>
        <family val="1"/>
        <charset val="136"/>
      </rPr>
      <t>吃素</t>
    </r>
    <r>
      <rPr>
        <sz val="10"/>
        <rFont val="新細明體"/>
        <family val="1"/>
        <charset val="136"/>
      </rPr>
      <t>(請註明</t>
    </r>
    <r>
      <rPr>
        <b/>
        <sz val="10"/>
        <rFont val="新細明體"/>
        <family val="1"/>
        <charset val="136"/>
      </rPr>
      <t>鍋邊素、蛋奶素、全素</t>
    </r>
    <r>
      <rPr>
        <sz val="10"/>
        <rFont val="新細明體"/>
        <family val="1"/>
        <charset val="136"/>
      </rPr>
      <t>)、</t>
    </r>
    <r>
      <rPr>
        <b/>
        <sz val="10"/>
        <rFont val="新細明體"/>
        <family val="1"/>
        <charset val="136"/>
      </rPr>
      <t>特殊飲食習慣者</t>
    </r>
    <r>
      <rPr>
        <sz val="10"/>
        <color indexed="8"/>
        <rFont val="新細明體"/>
        <family val="1"/>
        <charset val="136"/>
      </rPr>
      <t>請務必註明。</t>
    </r>
    <r>
      <rPr>
        <sz val="10"/>
        <color indexed="17"/>
        <rFont val="新細明體"/>
        <family val="1"/>
        <charset val="136"/>
      </rPr>
      <t xml:space="preserve">  </t>
    </r>
    <r>
      <rPr>
        <sz val="10"/>
        <rFont val="新細明體"/>
        <family val="1"/>
        <charset val="136"/>
      </rPr>
      <t>＊</t>
    </r>
    <r>
      <rPr>
        <sz val="10"/>
        <color indexed="8"/>
        <rFont val="新細明體"/>
        <family val="1"/>
        <charset val="136"/>
      </rPr>
      <t>外國人</t>
    </r>
    <r>
      <rPr>
        <sz val="10"/>
        <rFont val="新細明體"/>
        <family val="1"/>
        <charset val="136"/>
      </rPr>
      <t>請填寫護照號碼及國籍。</t>
    </r>
    <phoneticPr fontId="2" type="noConversion"/>
  </si>
  <si>
    <r>
      <t>＊</t>
    </r>
    <r>
      <rPr>
        <sz val="10"/>
        <color indexed="8"/>
        <rFont val="新細明體"/>
        <family val="1"/>
        <charset val="136"/>
      </rPr>
      <t xml:space="preserve"> 有</t>
    </r>
    <r>
      <rPr>
        <b/>
        <sz val="10"/>
        <rFont val="新細明體"/>
        <family val="1"/>
        <charset val="136"/>
      </rPr>
      <t>特殊病史</t>
    </r>
    <r>
      <rPr>
        <b/>
        <sz val="10"/>
        <color indexed="8"/>
        <rFont val="新細明體"/>
        <family val="1"/>
        <charset val="136"/>
      </rPr>
      <t>須自行攜帶藥物</t>
    </r>
    <r>
      <rPr>
        <sz val="10"/>
        <color indexed="8"/>
        <rFont val="新細明體"/>
        <family val="1"/>
        <charset val="136"/>
      </rPr>
      <t>，並務必事前告知並填寫於備註欄。如易暈眩、近期骨折、心臟疾病、懷孕、過敏體質、糖尿病、慣</t>
    </r>
    <r>
      <rPr>
        <sz val="10"/>
        <color indexed="8"/>
        <rFont val="新細明體"/>
        <family val="1"/>
        <charset val="136"/>
      </rPr>
      <t>性脫臼、氣喘…等。</t>
    </r>
    <r>
      <rPr>
        <sz val="10"/>
        <color indexed="8"/>
        <rFont val="新細明體"/>
        <family val="1"/>
        <charset val="136"/>
      </rPr>
      <t xml:space="preserve"> </t>
    </r>
    <r>
      <rPr>
        <sz val="10"/>
        <color indexed="10"/>
        <rFont val="新細明體"/>
        <family val="1"/>
        <charset val="136"/>
      </rPr>
      <t xml:space="preserve">     </t>
    </r>
    <phoneticPr fontId="2" type="noConversion"/>
  </si>
  <si>
    <t>活動安全同意書</t>
    <phoneticPr fontId="2" type="noConversion"/>
  </si>
  <si>
    <t>一 、本人了解參與活動期間，將有活動嚮導或安全人員在需要的時候隨時提供協助。溯溪活動進行時，小島探險團隊均提供必要的安全裝備及器材設施，包括安全頭盔、救生衣、安全吊帶、溯溪鞋、手套、防水背包、急救箱…等。</t>
    <phoneticPr fontId="2" type="noConversion"/>
  </si>
  <si>
    <t>三、本人認同戶外活動為具有風險性之活動，可能導致身體及心理受傷、癱瘓、死亡或者個人財產損失，及第三者傷害。了解並認可在戶外活動總是潛藏著危險的可能性，如：落石、脆弱岩壁、氣候驟變等。若發生非人為意外，本人及法定監護人願意接受一切以保險理賠為依據。</t>
    <phoneticPr fontId="2" type="noConversion"/>
  </si>
  <si>
    <t>四、戶外活動強調成員彼此相互合作與團隊運作，並在活動嚮導或安全人員協助下進行。倘若不遵守帶隊人員指導與規範因自己的疏忽、擅自行動、裝備使用不當或者不可抗拒之因素而發生危險意外，願意自行承擔相關責任，不將責任歸屬於小島探險團隊。</t>
    <phoneticPr fontId="2" type="noConversion"/>
  </si>
  <si>
    <t>五、本次活動拍攝之照片、影片等，版權屬於小島探險團隊與隊員共同所有，雙方同意可在合法原則下使用。</t>
    <phoneticPr fontId="2" type="noConversion"/>
  </si>
  <si>
    <t>六、本人同意若在活動過程中不慎遺失或非自然損壞安全裝備，包括安全頭盔、救生衣、防寒衣、安全吊帶、溯溪鞋、防水背包、手套、急救箱…等，願意照該裝備原價賠償。</t>
    <phoneticPr fontId="2" type="noConversion"/>
  </si>
  <si>
    <r>
      <t>七、本人同意若自身有</t>
    </r>
    <r>
      <rPr>
        <b/>
        <sz val="9"/>
        <color indexed="10"/>
        <rFont val="新細明體"/>
        <family val="1"/>
        <charset val="136"/>
      </rPr>
      <t>特殊病史</t>
    </r>
    <r>
      <rPr>
        <b/>
        <sz val="9"/>
        <color indexed="8"/>
        <rFont val="新細明體"/>
        <family val="1"/>
        <charset val="136"/>
      </rPr>
      <t>，務必須自行攜帶藥物</t>
    </r>
    <r>
      <rPr>
        <sz val="9"/>
        <color indexed="8"/>
        <rFont val="新細明體"/>
        <family val="1"/>
        <charset val="136"/>
      </rPr>
      <t>，並務必於活動報名時告知小島探險團隊，小島探險團隊會針對個人情況進行安排。若無事先告知發生意外者，請恕小島探險團隊不負任何法律責任。</t>
    </r>
    <phoneticPr fontId="2" type="noConversion"/>
  </si>
  <si>
    <t>No</t>
    <phoneticPr fontId="3" type="noConversion"/>
  </si>
  <si>
    <r>
      <t xml:space="preserve">姓名       </t>
    </r>
    <r>
      <rPr>
        <sz val="8"/>
        <color indexed="8"/>
        <rFont val="新細明體"/>
        <family val="1"/>
        <charset val="136"/>
      </rPr>
      <t>NAME</t>
    </r>
    <phoneticPr fontId="2" type="noConversion"/>
  </si>
  <si>
    <r>
      <t xml:space="preserve">性別  </t>
    </r>
    <r>
      <rPr>
        <sz val="8"/>
        <color indexed="8"/>
        <rFont val="新細明體"/>
        <family val="1"/>
        <charset val="136"/>
      </rPr>
      <t>Sex</t>
    </r>
    <phoneticPr fontId="3" type="noConversion"/>
  </si>
  <si>
    <r>
      <t xml:space="preserve">身份證字號 </t>
    </r>
    <r>
      <rPr>
        <sz val="12"/>
        <color theme="1"/>
        <rFont val="新細明體"/>
        <family val="1"/>
        <charset val="136"/>
        <scheme val="minor"/>
      </rPr>
      <t xml:space="preserve">ID/ </t>
    </r>
    <r>
      <rPr>
        <sz val="8"/>
        <color indexed="8"/>
        <rFont val="新細明體"/>
        <family val="1"/>
        <charset val="136"/>
      </rPr>
      <t>Passport(Country)</t>
    </r>
    <phoneticPr fontId="2" type="noConversion"/>
  </si>
  <si>
    <r>
      <t xml:space="preserve">生日 </t>
    </r>
    <r>
      <rPr>
        <sz val="8"/>
        <color indexed="8"/>
        <rFont val="新細明體"/>
        <family val="1"/>
        <charset val="136"/>
      </rPr>
      <t xml:space="preserve">   Birthday</t>
    </r>
    <phoneticPr fontId="2" type="noConversion"/>
  </si>
  <si>
    <r>
      <t xml:space="preserve">聯絡電話    </t>
    </r>
    <r>
      <rPr>
        <sz val="8"/>
        <color indexed="8"/>
        <rFont val="新細明體"/>
        <family val="1"/>
        <charset val="136"/>
      </rPr>
      <t xml:space="preserve"> Phone No.</t>
    </r>
    <phoneticPr fontId="3" type="noConversion"/>
  </si>
  <si>
    <t>E-mail</t>
    <phoneticPr fontId="3" type="noConversion"/>
  </si>
  <si>
    <r>
      <t>身高</t>
    </r>
    <r>
      <rPr>
        <sz val="8"/>
        <color indexed="8"/>
        <rFont val="新細明體"/>
        <family val="1"/>
        <charset val="136"/>
      </rPr>
      <t xml:space="preserve"> </t>
    </r>
    <r>
      <rPr>
        <sz val="8"/>
        <color indexed="8"/>
        <rFont val="新細明體"/>
        <family val="1"/>
        <charset val="136"/>
      </rPr>
      <t>Height       ( cm )</t>
    </r>
    <phoneticPr fontId="2" type="noConversion"/>
  </si>
  <si>
    <t>防寒衣size</t>
  </si>
  <si>
    <r>
      <t xml:space="preserve">體重 </t>
    </r>
    <r>
      <rPr>
        <sz val="8"/>
        <color indexed="8"/>
        <rFont val="新細明體"/>
        <family val="1"/>
        <charset val="136"/>
      </rPr>
      <t>Weight       ( kg )</t>
    </r>
    <phoneticPr fontId="2" type="noConversion"/>
  </si>
  <si>
    <t>救生衣size</t>
    <phoneticPr fontId="2" type="noConversion"/>
  </si>
  <si>
    <r>
      <rPr>
        <b/>
        <sz val="10"/>
        <color indexed="8"/>
        <rFont val="新細明體"/>
        <family val="1"/>
        <charset val="136"/>
      </rPr>
      <t>腳掌長</t>
    </r>
    <r>
      <rPr>
        <b/>
        <sz val="12"/>
        <color indexed="8"/>
        <rFont val="新細明體"/>
        <family val="1"/>
        <charset val="136"/>
      </rPr>
      <t xml:space="preserve">   </t>
    </r>
    <r>
      <rPr>
        <sz val="12"/>
        <color theme="1"/>
        <rFont val="新細明體"/>
        <family val="1"/>
        <charset val="136"/>
        <scheme val="minor"/>
      </rPr>
      <t xml:space="preserve">           Sole length                   ( cm )</t>
    </r>
    <phoneticPr fontId="2" type="noConversion"/>
  </si>
  <si>
    <r>
      <t xml:space="preserve">吃素 </t>
    </r>
    <r>
      <rPr>
        <sz val="8"/>
        <color indexed="8"/>
        <rFont val="新細明體"/>
        <family val="1"/>
        <charset val="136"/>
      </rPr>
      <t>Vegetarian</t>
    </r>
    <phoneticPr fontId="2" type="noConversion"/>
  </si>
  <si>
    <r>
      <t xml:space="preserve">備註               (特殊病史)  </t>
    </r>
    <r>
      <rPr>
        <sz val="8"/>
        <color indexed="8"/>
        <rFont val="新細明體"/>
        <family val="1"/>
        <charset val="136"/>
      </rPr>
      <t xml:space="preserve"> </t>
    </r>
    <r>
      <rPr>
        <sz val="8"/>
        <color indexed="8"/>
        <rFont val="新細明體"/>
        <family val="1"/>
        <charset val="136"/>
      </rPr>
      <t>Medical history</t>
    </r>
    <phoneticPr fontId="2" type="noConversion"/>
  </si>
  <si>
    <r>
      <t xml:space="preserve">活動安全同意簽名欄                     </t>
    </r>
    <r>
      <rPr>
        <sz val="8"/>
        <color indexed="8"/>
        <rFont val="新細明體"/>
        <family val="1"/>
        <charset val="136"/>
      </rPr>
      <t xml:space="preserve">  (活動</t>
    </r>
    <r>
      <rPr>
        <sz val="8"/>
        <color indexed="10"/>
        <rFont val="新細明體"/>
        <family val="1"/>
        <charset val="136"/>
      </rPr>
      <t>當日</t>
    </r>
    <r>
      <rPr>
        <sz val="8"/>
        <rFont val="新細明體"/>
        <family val="1"/>
        <charset val="136"/>
      </rPr>
      <t>親</t>
    </r>
    <r>
      <rPr>
        <sz val="8"/>
        <color indexed="8"/>
        <rFont val="新細明體"/>
        <family val="1"/>
        <charset val="136"/>
      </rPr>
      <t>簽) Signature</t>
    </r>
    <phoneticPr fontId="2" type="noConversion"/>
  </si>
  <si>
    <t>ex:</t>
    <phoneticPr fontId="2" type="noConversion"/>
  </si>
  <si>
    <t>王小明</t>
    <phoneticPr fontId="2" type="noConversion"/>
  </si>
  <si>
    <t>男</t>
    <phoneticPr fontId="2" type="noConversion"/>
  </si>
  <si>
    <r>
      <t xml:space="preserve">A123456789       </t>
    </r>
    <r>
      <rPr>
        <sz val="8"/>
        <color indexed="10"/>
        <rFont val="新細明體"/>
        <family val="1"/>
        <charset val="136"/>
      </rPr>
      <t>(外國人請填寫護照號碼與國籍)</t>
    </r>
    <phoneticPr fontId="3" type="noConversion"/>
  </si>
  <si>
    <t>1980.04.08</t>
    <phoneticPr fontId="2" type="noConversion"/>
  </si>
  <si>
    <t>0988-888888</t>
    <phoneticPr fontId="2" type="noConversion"/>
  </si>
  <si>
    <t>formosaadventure@gmail.com  (小島探險信箱)</t>
    <phoneticPr fontId="2" type="noConversion"/>
  </si>
  <si>
    <t>30(cm)                         只有整數號碼</t>
    <phoneticPr fontId="2" type="noConversion"/>
  </si>
  <si>
    <t>鍋邊素</t>
    <phoneticPr fontId="2" type="noConversion"/>
  </si>
  <si>
    <t>氣喘</t>
  </si>
  <si>
    <t>&lt;=超過20人，請在42行處點右鍵，選"插入"</t>
    <phoneticPr fontId="2" type="noConversion"/>
  </si>
  <si>
    <t>延期/轉讓/退費規定：</t>
    <phoneticPr fontId="2" type="noConversion"/>
  </si>
  <si>
    <r>
      <t>1.因</t>
    </r>
    <r>
      <rPr>
        <b/>
        <sz val="10"/>
        <color indexed="10"/>
        <rFont val="新細明體"/>
        <family val="1"/>
        <charset val="136"/>
      </rPr>
      <t>不可抗力因素</t>
    </r>
    <r>
      <rPr>
        <sz val="10"/>
        <color indexed="8"/>
        <rFont val="新細明體"/>
        <family val="1"/>
        <charset val="136"/>
      </rPr>
      <t>：如颱風、超大豪雨特報、禁止入山等造成活動無法如期進行(</t>
    </r>
    <r>
      <rPr>
        <b/>
        <sz val="10"/>
        <color indexed="8"/>
        <rFont val="新細明體"/>
        <family val="1"/>
        <charset val="136"/>
      </rPr>
      <t>小島探險決定</t>
    </r>
    <r>
      <rPr>
        <sz val="10"/>
        <color indexed="8"/>
        <rFont val="新細明體"/>
        <family val="1"/>
        <charset val="136"/>
      </rPr>
      <t>)，隊員可選擇</t>
    </r>
    <r>
      <rPr>
        <u/>
        <sz val="10"/>
        <color indexed="8"/>
        <rFont val="新細明體"/>
        <family val="1"/>
        <charset val="136"/>
      </rPr>
      <t>活動延期</t>
    </r>
    <r>
      <rPr>
        <sz val="10"/>
        <color indexed="8"/>
        <rFont val="新細明體"/>
        <family val="1"/>
        <charset val="136"/>
      </rPr>
      <t>或</t>
    </r>
    <r>
      <rPr>
        <u/>
        <sz val="10"/>
        <color indexed="8"/>
        <rFont val="新細明體"/>
        <family val="1"/>
        <charset val="136"/>
      </rPr>
      <t>活動取消</t>
    </r>
    <r>
      <rPr>
        <sz val="10"/>
        <color indexed="8"/>
        <rFont val="新細明體"/>
        <family val="1"/>
        <charset val="136"/>
      </rPr>
      <t>。(最晚於</t>
    </r>
    <r>
      <rPr>
        <b/>
        <sz val="10"/>
        <color indexed="10"/>
        <rFont val="新細明體"/>
        <family val="1"/>
        <charset val="136"/>
      </rPr>
      <t>前一天中午</t>
    </r>
    <r>
      <rPr>
        <sz val="10"/>
        <color indexed="8"/>
        <rFont val="新細明體"/>
        <family val="1"/>
        <charset val="136"/>
      </rPr>
      <t>確認通知)</t>
    </r>
    <phoneticPr fontId="2" type="noConversion"/>
  </si>
  <si>
    <r>
      <t>2.因</t>
    </r>
    <r>
      <rPr>
        <b/>
        <sz val="10"/>
        <color indexed="10"/>
        <rFont val="新細明體"/>
        <family val="1"/>
        <charset val="136"/>
      </rPr>
      <t>個別因素</t>
    </r>
    <r>
      <rPr>
        <sz val="10"/>
        <color indexed="8"/>
        <rFont val="新細明體"/>
        <family val="1"/>
        <charset val="136"/>
      </rPr>
      <t>無法參加原本報名活動，有</t>
    </r>
    <r>
      <rPr>
        <u/>
        <sz val="10"/>
        <color indexed="8"/>
        <rFont val="新細明體"/>
        <family val="1"/>
        <charset val="136"/>
      </rPr>
      <t>更改梯次</t>
    </r>
    <r>
      <rPr>
        <sz val="10"/>
        <color indexed="8"/>
        <rFont val="新細明體"/>
        <family val="1"/>
        <charset val="136"/>
      </rPr>
      <t>/</t>
    </r>
    <r>
      <rPr>
        <u/>
        <sz val="10"/>
        <color indexed="8"/>
        <rFont val="新細明體"/>
        <family val="1"/>
        <charset val="136"/>
      </rPr>
      <t>轉讓他人</t>
    </r>
    <r>
      <rPr>
        <sz val="10"/>
        <color indexed="8"/>
        <rFont val="新細明體"/>
        <family val="1"/>
        <charset val="136"/>
      </rPr>
      <t>/</t>
    </r>
    <r>
      <rPr>
        <u/>
        <sz val="10"/>
        <color indexed="8"/>
        <rFont val="新細明體"/>
        <family val="1"/>
        <charset val="136"/>
      </rPr>
      <t>退款</t>
    </r>
    <r>
      <rPr>
        <sz val="10"/>
        <color indexed="8"/>
        <rFont val="新細明體"/>
        <family val="1"/>
        <charset val="136"/>
      </rPr>
      <t>三種選擇:</t>
    </r>
  </si>
  <si>
    <r>
      <t xml:space="preserve">     ＊</t>
    </r>
    <r>
      <rPr>
        <b/>
        <sz val="10"/>
        <color indexed="17"/>
        <rFont val="新細明體"/>
        <family val="1"/>
        <charset val="136"/>
      </rPr>
      <t>更改梯次</t>
    </r>
    <r>
      <rPr>
        <sz val="10"/>
        <color indexed="17"/>
        <rFont val="新細明體"/>
        <family val="1"/>
        <charset val="136"/>
      </rPr>
      <t xml:space="preserve">- </t>
    </r>
    <r>
      <rPr>
        <sz val="10"/>
        <rFont val="新細明體"/>
        <family val="1"/>
        <charset val="136"/>
      </rPr>
      <t>◎活動日</t>
    </r>
    <r>
      <rPr>
        <b/>
        <sz val="10"/>
        <rFont val="新細明體"/>
        <family val="1"/>
        <charset val="136"/>
      </rPr>
      <t>14天(含)前</t>
    </r>
    <r>
      <rPr>
        <sz val="10"/>
        <rFont val="新細明體"/>
        <family val="1"/>
        <charset val="136"/>
      </rPr>
      <t xml:space="preserve">來電更改梯次，可保留全額至其他梯次(限當天活動梯次兩個月內之活動梯次)。  </t>
    </r>
    <r>
      <rPr>
        <sz val="10"/>
        <color indexed="10"/>
        <rFont val="新細明體"/>
        <family val="1"/>
        <charset val="136"/>
      </rPr>
      <t xml:space="preserve"> ◎活動日14天內請恕無法更改梯次。</t>
    </r>
    <phoneticPr fontId="2" type="noConversion"/>
  </si>
  <si>
    <r>
      <t xml:space="preserve">    </t>
    </r>
    <r>
      <rPr>
        <sz val="10"/>
        <color indexed="17"/>
        <rFont val="新細明體"/>
        <family val="1"/>
        <charset val="136"/>
      </rPr>
      <t>＊</t>
    </r>
    <r>
      <rPr>
        <b/>
        <sz val="10"/>
        <color indexed="17"/>
        <rFont val="新細明體"/>
        <family val="1"/>
        <charset val="136"/>
      </rPr>
      <t>轉讓他人</t>
    </r>
    <r>
      <rPr>
        <sz val="10"/>
        <color indexed="17"/>
        <rFont val="新細明體"/>
        <family val="1"/>
        <charset val="136"/>
      </rPr>
      <t xml:space="preserve">- </t>
    </r>
    <r>
      <rPr>
        <sz val="10"/>
        <rFont val="新細明體"/>
        <family val="1"/>
        <charset val="136"/>
      </rPr>
      <t>◎活動</t>
    </r>
    <r>
      <rPr>
        <b/>
        <sz val="10"/>
        <rFont val="新細明體"/>
        <family val="1"/>
        <charset val="136"/>
      </rPr>
      <t>4日(含)前</t>
    </r>
    <r>
      <rPr>
        <sz val="10"/>
        <rFont val="新細明體"/>
        <family val="1"/>
        <charset val="136"/>
      </rPr>
      <t>都可接受換人，不另收費。</t>
    </r>
    <r>
      <rPr>
        <b/>
        <sz val="10"/>
        <rFont val="新細明體"/>
        <family val="1"/>
        <charset val="136"/>
      </rPr>
      <t>活動前3日已開始行政作業，期間若有臨時換人</t>
    </r>
    <r>
      <rPr>
        <b/>
        <sz val="10"/>
        <color indexed="10"/>
        <rFont val="新細明體"/>
        <family val="1"/>
        <charset val="136"/>
      </rPr>
      <t>需加收行政作業費300元整</t>
    </r>
    <r>
      <rPr>
        <sz val="10"/>
        <color indexed="10"/>
        <rFont val="新細明體"/>
        <family val="1"/>
        <charset val="136"/>
      </rPr>
      <t>。</t>
    </r>
    <phoneticPr fontId="2" type="noConversion"/>
  </si>
  <si>
    <r>
      <t xml:space="preserve">     ＊</t>
    </r>
    <r>
      <rPr>
        <b/>
        <sz val="10"/>
        <color indexed="17"/>
        <rFont val="新細明體"/>
        <family val="1"/>
        <charset val="136"/>
      </rPr>
      <t>取消</t>
    </r>
    <r>
      <rPr>
        <sz val="10"/>
        <color indexed="17"/>
        <rFont val="新細明體"/>
        <family val="1"/>
        <charset val="136"/>
      </rPr>
      <t>-</t>
    </r>
    <r>
      <rPr>
        <sz val="10"/>
        <color indexed="8"/>
        <rFont val="新細明體"/>
        <family val="1"/>
        <charset val="136"/>
      </rPr>
      <t xml:space="preserve"> </t>
    </r>
    <r>
      <rPr>
        <sz val="10"/>
        <rFont val="新細明體"/>
        <family val="1"/>
        <charset val="136"/>
      </rPr>
      <t>◎活動日</t>
    </r>
    <r>
      <rPr>
        <b/>
        <sz val="10"/>
        <rFont val="新細明體"/>
        <family val="1"/>
        <charset val="136"/>
      </rPr>
      <t>11天(含)以前</t>
    </r>
    <r>
      <rPr>
        <sz val="10"/>
        <rFont val="新細明體"/>
        <family val="1"/>
        <charset val="136"/>
      </rPr>
      <t>提出，每筆退款扣除100元行政手續費後退款。</t>
    </r>
    <r>
      <rPr>
        <sz val="10"/>
        <color indexed="8"/>
        <rFont val="新細明體"/>
        <family val="1"/>
        <charset val="136"/>
      </rPr>
      <t xml:space="preserve">  </t>
    </r>
    <r>
      <rPr>
        <sz val="10"/>
        <rFont val="新細明體"/>
        <family val="1"/>
        <charset val="136"/>
      </rPr>
      <t>◎活動日</t>
    </r>
    <r>
      <rPr>
        <b/>
        <sz val="10"/>
        <rFont val="新細明體"/>
        <family val="1"/>
        <charset val="136"/>
      </rPr>
      <t>前2~10</t>
    </r>
    <r>
      <rPr>
        <sz val="10"/>
        <rFont val="新細明體"/>
        <family val="1"/>
        <charset val="136"/>
      </rPr>
      <t>日提出，退還</t>
    </r>
    <r>
      <rPr>
        <b/>
        <sz val="10"/>
        <color indexed="10"/>
        <rFont val="新細明體"/>
        <family val="1"/>
        <charset val="136"/>
      </rPr>
      <t>7</t>
    </r>
    <r>
      <rPr>
        <b/>
        <sz val="10"/>
        <color indexed="10"/>
        <rFont val="新細明體"/>
        <family val="1"/>
        <charset val="136"/>
      </rPr>
      <t>0%</t>
    </r>
    <r>
      <rPr>
        <sz val="10"/>
        <rFont val="新細明體"/>
        <family val="1"/>
        <charset val="136"/>
      </rPr>
      <t xml:space="preserve">活動費用。 </t>
    </r>
    <phoneticPr fontId="2" type="noConversion"/>
  </si>
  <si>
    <r>
      <t xml:space="preserve">                    ◎活動日</t>
    </r>
    <r>
      <rPr>
        <b/>
        <sz val="10"/>
        <color indexed="8"/>
        <rFont val="新細明體"/>
        <family val="1"/>
        <charset val="136"/>
      </rPr>
      <t>前1日</t>
    </r>
    <r>
      <rPr>
        <sz val="10"/>
        <color indexed="8"/>
        <rFont val="新細明體"/>
        <family val="1"/>
        <charset val="136"/>
      </rPr>
      <t>提出取消，退還</t>
    </r>
    <r>
      <rPr>
        <b/>
        <sz val="10"/>
        <color indexed="10"/>
        <rFont val="新細明體"/>
        <family val="1"/>
        <charset val="136"/>
      </rPr>
      <t>50%</t>
    </r>
    <r>
      <rPr>
        <sz val="10"/>
        <color indexed="8"/>
        <rFont val="新細明體"/>
        <family val="1"/>
        <charset val="136"/>
      </rPr>
      <t xml:space="preserve">活動費用。  </t>
    </r>
    <r>
      <rPr>
        <sz val="10"/>
        <color indexed="36"/>
        <rFont val="新細明體"/>
        <family val="1"/>
        <charset val="136"/>
      </rPr>
      <t>◎</t>
    </r>
    <r>
      <rPr>
        <b/>
        <sz val="10"/>
        <color indexed="36"/>
        <rFont val="新細明體"/>
        <family val="1"/>
        <charset val="136"/>
      </rPr>
      <t>活動當日取消或未到，不予退還。</t>
    </r>
    <phoneticPr fontId="2" type="noConversion"/>
  </si>
  <si>
    <r>
      <t>小島探險</t>
    </r>
    <r>
      <rPr>
        <b/>
        <sz val="16"/>
        <color indexed="17"/>
        <rFont val="新細明體"/>
        <family val="1"/>
        <charset val="136"/>
      </rPr>
      <t>Line id：</t>
    </r>
    <r>
      <rPr>
        <b/>
        <u/>
        <sz val="16"/>
        <color indexed="17"/>
        <rFont val="新細明體"/>
        <family val="1"/>
        <charset val="136"/>
      </rPr>
      <t>@mjf2472g</t>
    </r>
    <phoneticPr fontId="2" type="noConversion"/>
  </si>
  <si>
    <r>
      <rPr>
        <sz val="16"/>
        <color indexed="12"/>
        <rFont val="新細明體"/>
        <family val="1"/>
        <charset val="136"/>
      </rPr>
      <t xml:space="preserve">        小島探險</t>
    </r>
    <phoneticPr fontId="2" type="noConversion"/>
  </si>
  <si>
    <r>
      <rPr>
        <sz val="16"/>
        <color indexed="30"/>
        <rFont val="新細明體"/>
        <family val="1"/>
        <charset val="136"/>
      </rPr>
      <t xml:space="preserve">         小島探險官網 ：</t>
    </r>
    <r>
      <rPr>
        <b/>
        <sz val="16"/>
        <color indexed="30"/>
        <rFont val="新細明體"/>
        <family val="1"/>
        <charset val="136"/>
      </rPr>
      <t xml:space="preserve">formosa-adventure.com   </t>
    </r>
    <r>
      <rPr>
        <sz val="16"/>
        <color indexed="30"/>
        <rFont val="新細明體"/>
        <family val="1"/>
        <charset val="136"/>
      </rPr>
      <t xml:space="preserve">                       
</t>
    </r>
    <phoneticPr fontId="2" type="noConversion"/>
  </si>
  <si>
    <r>
      <t xml:space="preserve">  EMAIL：</t>
    </r>
    <r>
      <rPr>
        <b/>
        <sz val="16"/>
        <color indexed="12"/>
        <rFont val="新細明體"/>
        <family val="1"/>
        <charset val="136"/>
      </rPr>
      <t xml:space="preserve"> formosaadventure@gmail.com</t>
    </r>
    <phoneticPr fontId="2" type="noConversion"/>
  </si>
  <si>
    <r>
      <t xml:space="preserve">聯絡電話 </t>
    </r>
    <r>
      <rPr>
        <sz val="12"/>
        <color indexed="8"/>
        <rFont val="新細明體"/>
        <family val="1"/>
        <charset val="136"/>
      </rPr>
      <t>：</t>
    </r>
    <r>
      <rPr>
        <u/>
        <sz val="12"/>
        <color indexed="8"/>
        <rFont val="Calibri"/>
        <family val="2"/>
      </rPr>
      <t>0937-940419</t>
    </r>
    <r>
      <rPr>
        <sz val="12"/>
        <color indexed="8"/>
        <rFont val="新細明體"/>
        <family val="1"/>
        <charset val="136"/>
      </rPr>
      <t>(莊周教練)、</t>
    </r>
    <r>
      <rPr>
        <u/>
        <sz val="12"/>
        <color indexed="8"/>
        <rFont val="Calibri"/>
        <family val="2"/>
      </rPr>
      <t>0911-399119</t>
    </r>
    <r>
      <rPr>
        <sz val="12"/>
        <color indexed="8"/>
        <rFont val="新細明體"/>
        <family val="1"/>
        <charset val="136"/>
      </rPr>
      <t>(璿帆教練)</t>
    </r>
    <phoneticPr fontId="2" type="noConversion"/>
  </si>
  <si>
    <r>
      <rPr>
        <sz val="10"/>
        <color rgb="FF00B050"/>
        <rFont val="新細明體"/>
        <family val="1"/>
        <charset val="136"/>
      </rPr>
      <t xml:space="preserve">    ＊</t>
    </r>
    <r>
      <rPr>
        <b/>
        <sz val="10"/>
        <color rgb="FF00B050"/>
        <rFont val="新細明體"/>
        <family val="1"/>
        <charset val="136"/>
      </rPr>
      <t>活動延期</t>
    </r>
    <r>
      <rPr>
        <sz val="10"/>
        <color indexed="17"/>
        <rFont val="新細明體"/>
        <family val="1"/>
        <charset val="136"/>
      </rPr>
      <t>-</t>
    </r>
    <r>
      <rPr>
        <sz val="10"/>
        <color indexed="8"/>
        <rFont val="新細明體"/>
        <family val="1"/>
        <charset val="136"/>
      </rPr>
      <t>可</t>
    </r>
    <r>
      <rPr>
        <b/>
        <sz val="10"/>
        <color indexed="8"/>
        <rFont val="新細明體"/>
        <family val="1"/>
        <charset val="136"/>
      </rPr>
      <t>保留全額</t>
    </r>
    <r>
      <rPr>
        <sz val="10"/>
        <color indexed="8"/>
        <rFont val="新細明體"/>
        <family val="1"/>
        <charset val="136"/>
      </rPr>
      <t xml:space="preserve">至其他梯次。    </t>
    </r>
    <phoneticPr fontId="2" type="noConversion"/>
  </si>
  <si>
    <r>
      <rPr>
        <b/>
        <sz val="10"/>
        <color rgb="FF00B050"/>
        <rFont val="新細明體"/>
        <family val="1"/>
        <charset val="136"/>
      </rPr>
      <t xml:space="preserve">   ＊活動取消</t>
    </r>
    <r>
      <rPr>
        <sz val="10"/>
        <color rgb="FF000000"/>
        <rFont val="新細明體"/>
        <family val="1"/>
        <charset val="136"/>
      </rPr>
      <t>-每筆退款扣除</t>
    </r>
    <r>
      <rPr>
        <b/>
        <sz val="10"/>
        <color rgb="FF000000"/>
        <rFont val="新細明體"/>
        <family val="1"/>
        <charset val="136"/>
      </rPr>
      <t>行政手續費50元</t>
    </r>
    <r>
      <rPr>
        <sz val="10"/>
        <color rgb="FF000000"/>
        <rFont val="新細明體"/>
        <family val="1"/>
        <charset val="136"/>
      </rPr>
      <t>後退費。若遭遇非常臨時無法出發的不可抗力因素(如:活動當天凌晨到活動前臨時發佈之豪雨特報)，將扣除已支出費用(Ex:行政費、食材費、保險費用等)後退費。</t>
    </r>
    <phoneticPr fontId="36" type="noConversion"/>
  </si>
  <si>
    <r>
      <t>二、本活動期間將為學員投保2</t>
    </r>
    <r>
      <rPr>
        <b/>
        <sz val="9"/>
        <color indexed="8"/>
        <rFont val="新細明體"/>
        <family val="1"/>
        <charset val="136"/>
      </rPr>
      <t>00萬旅遊平安險及20萬醫療保險</t>
    </r>
    <r>
      <rPr>
        <sz val="9"/>
        <color indexed="8"/>
        <rFont val="新細明體"/>
        <family val="1"/>
        <charset val="136"/>
      </rPr>
      <t>。本活動之保險僅能彌補個人身體之意外傷害所造成的損失，不包含個人延伸其他之財產損失、精神損失及他人的身體財產損失。若有認為不足之處，建議請自行購買保險補足。                                                                                                                                                                                                                                    註:</t>
    </r>
    <r>
      <rPr>
        <b/>
        <sz val="9"/>
        <color indexed="10"/>
        <rFont val="新細明體"/>
        <family val="1"/>
        <charset val="136"/>
      </rPr>
      <t>活動參加者未滿15足歲者</t>
    </r>
    <r>
      <rPr>
        <sz val="9"/>
        <color indexed="8"/>
        <rFont val="新細明體"/>
        <family val="1"/>
        <charset val="136"/>
      </rPr>
      <t>，以現行法規規定，如累計各家保險公司之喪葬費用(壽險、身故理賠等皆算入)</t>
    </r>
    <r>
      <rPr>
        <b/>
        <sz val="9"/>
        <color indexed="8"/>
        <rFont val="新細明體"/>
        <family val="1"/>
        <charset val="136"/>
      </rPr>
      <t>保額已超過61.5萬限額者，將無法投保</t>
    </r>
    <r>
      <rPr>
        <sz val="9"/>
        <color indexed="8"/>
        <rFont val="新細明體"/>
        <family val="1"/>
        <charset val="136"/>
      </rPr>
      <t>。若累計各家保險公司之喪葬費用</t>
    </r>
    <r>
      <rPr>
        <b/>
        <sz val="9"/>
        <color indexed="8"/>
        <rFont val="新細明體"/>
        <family val="1"/>
        <charset val="136"/>
      </rPr>
      <t>保額未達61.5萬</t>
    </r>
    <r>
      <rPr>
        <sz val="9"/>
        <color indexed="8"/>
        <rFont val="新細明體"/>
        <family val="1"/>
        <charset val="136"/>
      </rPr>
      <t>，保險公司會</t>
    </r>
    <r>
      <rPr>
        <b/>
        <sz val="9"/>
        <color indexed="8"/>
        <rFont val="新細明體"/>
        <family val="1"/>
        <charset val="136"/>
      </rPr>
      <t>依照與61.5萬差額部分投保</t>
    </r>
    <r>
      <rPr>
        <sz val="9"/>
        <color indexed="8"/>
        <rFont val="新細明體"/>
        <family val="1"/>
        <charset val="136"/>
      </rPr>
      <t>。(EX:已自行投保壽險30萬，保險公司將會提供保額61.5萬-30萬=31.5萬的意外身故喪葬費用)。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</si>
</sst>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04]e/m/d;@"/>
    <numFmt numFmtId="177" formatCode="0_);[Red]\(0\)"/>
    <numFmt numFmtId="178" formatCode="yyyy/m/d;@"/>
    <numFmt numFmtId="179" formatCode="[&gt;99999999]0000\-000\-000;000\-000\-000"/>
    <numFmt numFmtId="180" formatCode="0_ "/>
    <numFmt numFmtId="181" formatCode="0.0_ "/>
  </numFmts>
  <fonts count="84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8"/>
      <color indexed="8"/>
      <name val="新細明體"/>
      <family val="1"/>
      <charset val="136"/>
    </font>
    <font>
      <sz val="8"/>
      <color indexed="10"/>
      <name val="新細明體"/>
      <family val="1"/>
      <charset val="136"/>
    </font>
    <font>
      <u/>
      <sz val="12"/>
      <color indexed="8"/>
      <name val="Calibri"/>
      <family val="2"/>
    </font>
    <font>
      <b/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26"/>
      <name val="華康海報體W9(P)"/>
      <family val="1"/>
      <charset val="136"/>
    </font>
    <font>
      <b/>
      <sz val="14"/>
      <color indexed="8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7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sz val="9"/>
      <color indexed="8"/>
      <name val="新細明體"/>
      <family val="1"/>
      <charset val="136"/>
    </font>
    <font>
      <u/>
      <sz val="10"/>
      <color indexed="8"/>
      <name val="新細明體"/>
      <family val="1"/>
      <charset val="136"/>
    </font>
    <font>
      <sz val="10"/>
      <color indexed="36"/>
      <name val="新細明體"/>
      <family val="1"/>
      <charset val="136"/>
    </font>
    <font>
      <b/>
      <sz val="10"/>
      <color indexed="36"/>
      <name val="新細明體"/>
      <family val="1"/>
      <charset val="136"/>
    </font>
    <font>
      <b/>
      <sz val="14"/>
      <name val="新細明體"/>
      <family val="1"/>
      <charset val="136"/>
    </font>
    <font>
      <b/>
      <sz val="10"/>
      <color indexed="53"/>
      <name val="新細明體"/>
      <family val="1"/>
      <charset val="136"/>
    </font>
    <font>
      <sz val="16"/>
      <color indexed="30"/>
      <name val="新細明體"/>
      <family val="1"/>
      <charset val="136"/>
    </font>
    <font>
      <sz val="16"/>
      <color indexed="12"/>
      <name val="新細明體"/>
      <family val="1"/>
      <charset val="136"/>
    </font>
    <font>
      <b/>
      <u/>
      <sz val="16"/>
      <color indexed="17"/>
      <name val="新細明體"/>
      <family val="1"/>
      <charset val="136"/>
    </font>
    <font>
      <b/>
      <sz val="16"/>
      <color indexed="17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b/>
      <sz val="16"/>
      <color indexed="12"/>
      <name val="新細明體"/>
      <family val="1"/>
      <charset val="136"/>
    </font>
    <font>
      <sz val="9"/>
      <name val="新細明體"/>
      <family val="1"/>
      <charset val="136"/>
    </font>
    <font>
      <b/>
      <sz val="9"/>
      <color indexed="10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u/>
      <sz val="12"/>
      <color theme="10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14"/>
      <color theme="1"/>
      <name val="標楷體"/>
      <family val="4"/>
      <charset val="136"/>
    </font>
    <font>
      <sz val="8"/>
      <color theme="1"/>
      <name val="新細明體"/>
      <family val="1"/>
      <charset val="136"/>
      <scheme val="minor"/>
    </font>
    <font>
      <b/>
      <sz val="8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8"/>
      <color rgb="FFFF000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color rgb="FF000000"/>
      <name val="Times New Roman"/>
      <family val="1"/>
    </font>
    <font>
      <sz val="10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b/>
      <sz val="14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9"/>
      <color rgb="FFFF0000"/>
      <name val="新細明體"/>
      <family val="1"/>
      <charset val="136"/>
    </font>
    <font>
      <sz val="9"/>
      <color rgb="FFFF0000"/>
      <name val="新細明體"/>
      <family val="1"/>
      <charset val="136"/>
      <scheme val="minor"/>
    </font>
    <font>
      <b/>
      <sz val="9"/>
      <color rgb="FFFF0000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u/>
      <sz val="10"/>
      <color theme="10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</font>
    <font>
      <sz val="16"/>
      <color theme="10"/>
      <name val="新細明體"/>
      <family val="1"/>
      <charset val="136"/>
    </font>
    <font>
      <u/>
      <sz val="16"/>
      <color theme="10"/>
      <name val="新細明體"/>
      <family val="1"/>
      <charset val="136"/>
    </font>
    <font>
      <b/>
      <sz val="16"/>
      <color rgb="FF000000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b/>
      <sz val="10"/>
      <color rgb="FF00B050"/>
      <name val="新細明體"/>
      <family val="1"/>
      <charset val="136"/>
      <scheme val="minor"/>
    </font>
    <font>
      <sz val="10"/>
      <color rgb="FF00B050"/>
      <name val="新細明體"/>
      <family val="1"/>
      <charset val="136"/>
      <scheme val="minor"/>
    </font>
    <font>
      <b/>
      <sz val="16"/>
      <color rgb="FF000000"/>
      <name val="標楷體"/>
      <family val="4"/>
      <charset val="136"/>
    </font>
    <font>
      <b/>
      <u/>
      <sz val="16"/>
      <color rgb="FF0070C0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00B050"/>
      <name val="新細明體"/>
      <family val="1"/>
      <charset val="136"/>
    </font>
    <font>
      <b/>
      <sz val="12"/>
      <color theme="9" tint="-0.249977111117893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b/>
      <sz val="12"/>
      <color rgb="FF0070C0"/>
      <name val="標楷體"/>
      <family val="4"/>
      <charset val="136"/>
    </font>
    <font>
      <b/>
      <sz val="10"/>
      <color rgb="FF000000"/>
      <name val="新細明體"/>
      <family val="1"/>
      <charset val="136"/>
    </font>
    <font>
      <b/>
      <sz val="10"/>
      <color rgb="FF00B050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u/>
      <sz val="12"/>
      <name val="新細明體"/>
      <family val="1"/>
      <charset val="136"/>
      <scheme val="minor"/>
    </font>
    <font>
      <u/>
      <sz val="8"/>
      <color theme="1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>
      <alignment vertical="center"/>
    </xf>
    <xf numFmtId="0" fontId="41" fillId="0" borderId="1" xfId="0" applyFont="1" applyBorder="1">
      <alignment vertical="center"/>
    </xf>
    <xf numFmtId="0" fontId="42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177" fontId="43" fillId="0" borderId="4" xfId="0" applyNumberFormat="1" applyFont="1" applyBorder="1" applyAlignment="1">
      <alignment horizontal="center" vertical="center" wrapText="1"/>
    </xf>
    <xf numFmtId="177" fontId="44" fillId="0" borderId="4" xfId="0" applyNumberFormat="1" applyFont="1" applyBorder="1" applyAlignment="1">
      <alignment horizontal="center" vertical="center" wrapText="1"/>
    </xf>
    <xf numFmtId="177" fontId="43" fillId="2" borderId="4" xfId="0" applyNumberFormat="1" applyFont="1" applyFill="1" applyBorder="1" applyAlignment="1">
      <alignment horizontal="center" vertical="center" wrapText="1"/>
    </xf>
    <xf numFmtId="177" fontId="43" fillId="3" borderId="4" xfId="0" applyNumberFormat="1" applyFont="1" applyFill="1" applyBorder="1" applyAlignment="1">
      <alignment horizontal="center" vertical="center" wrapText="1"/>
    </xf>
    <xf numFmtId="177" fontId="19" fillId="0" borderId="4" xfId="0" applyNumberFormat="1" applyFont="1" applyBorder="1" applyAlignment="1">
      <alignment horizontal="left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45" fillId="0" borderId="6" xfId="0" applyNumberFormat="1" applyFont="1" applyBorder="1" applyAlignment="1">
      <alignment horizontal="center" vertical="center"/>
    </xf>
    <xf numFmtId="177" fontId="46" fillId="2" borderId="6" xfId="0" applyNumberFormat="1" applyFont="1" applyFill="1" applyBorder="1" applyAlignment="1">
      <alignment horizontal="center" vertical="center"/>
    </xf>
    <xf numFmtId="49" fontId="47" fillId="0" borderId="8" xfId="0" applyNumberFormat="1" applyFont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left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/>
    </xf>
    <xf numFmtId="49" fontId="48" fillId="0" borderId="8" xfId="0" applyNumberFormat="1" applyFont="1" applyBorder="1" applyAlignment="1">
      <alignment horizontal="center" vertical="center" wrapText="1"/>
    </xf>
    <xf numFmtId="49" fontId="47" fillId="0" borderId="8" xfId="0" applyNumberFormat="1" applyFont="1" applyBorder="1" applyAlignment="1">
      <alignment horizontal="left" vertical="center"/>
    </xf>
    <xf numFmtId="177" fontId="47" fillId="0" borderId="8" xfId="0" applyNumberFormat="1" applyFont="1" applyBorder="1" applyAlignment="1">
      <alignment horizontal="center" vertical="center"/>
    </xf>
    <xf numFmtId="49" fontId="47" fillId="0" borderId="8" xfId="0" applyNumberFormat="1" applyFont="1" applyBorder="1" applyAlignment="1">
      <alignment horizontal="center" vertical="center"/>
    </xf>
    <xf numFmtId="177" fontId="49" fillId="0" borderId="8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 wrapText="1"/>
    </xf>
    <xf numFmtId="0" fontId="50" fillId="0" borderId="0" xfId="0" applyFont="1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42" fillId="0" borderId="0" xfId="0" applyFont="1">
      <alignment vertical="center"/>
    </xf>
    <xf numFmtId="0" fontId="51" fillId="5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2" fillId="0" borderId="8" xfId="0" applyFont="1" applyBorder="1">
      <alignment vertical="center"/>
    </xf>
    <xf numFmtId="177" fontId="46" fillId="3" borderId="8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 wrapText="1"/>
    </xf>
    <xf numFmtId="49" fontId="54" fillId="0" borderId="11" xfId="0" applyNumberFormat="1" applyFont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left" vertical="center"/>
    </xf>
    <xf numFmtId="177" fontId="54" fillId="0" borderId="11" xfId="0" applyNumberFormat="1" applyFont="1" applyBorder="1" applyAlignment="1">
      <alignment horizontal="center" vertical="center"/>
    </xf>
    <xf numFmtId="177" fontId="55" fillId="2" borderId="11" xfId="0" applyNumberFormat="1" applyFont="1" applyFill="1" applyBorder="1" applyAlignment="1">
      <alignment horizontal="center" vertical="center"/>
    </xf>
    <xf numFmtId="177" fontId="55" fillId="3" borderId="11" xfId="0" applyNumberFormat="1" applyFont="1" applyFill="1" applyBorder="1" applyAlignment="1">
      <alignment horizontal="center" vertical="center"/>
    </xf>
    <xf numFmtId="177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7" fillId="0" borderId="11" xfId="2" applyFont="1" applyBorder="1" applyAlignment="1" applyProtection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79" fillId="0" borderId="6" xfId="0" applyFont="1" applyBorder="1" applyAlignment="1">
      <alignment horizontal="center" vertical="center"/>
    </xf>
    <xf numFmtId="0" fontId="79" fillId="0" borderId="8" xfId="0" applyFont="1" applyBorder="1" applyAlignment="1">
      <alignment horizontal="center" vertical="center"/>
    </xf>
    <xf numFmtId="178" fontId="49" fillId="0" borderId="6" xfId="0" applyNumberFormat="1" applyFont="1" applyBorder="1" applyAlignment="1">
      <alignment horizontal="center" vertical="center"/>
    </xf>
    <xf numFmtId="178" fontId="47" fillId="0" borderId="8" xfId="0" applyNumberFormat="1" applyFont="1" applyBorder="1" applyAlignment="1">
      <alignment horizontal="center" vertical="center"/>
    </xf>
    <xf numFmtId="178" fontId="80" fillId="0" borderId="6" xfId="0" applyNumberFormat="1" applyFont="1" applyBorder="1" applyAlignment="1">
      <alignment horizontal="center" vertical="center"/>
    </xf>
    <xf numFmtId="178" fontId="80" fillId="0" borderId="8" xfId="0" applyNumberFormat="1" applyFont="1" applyBorder="1" applyAlignment="1">
      <alignment horizontal="center" vertical="center"/>
    </xf>
    <xf numFmtId="179" fontId="49" fillId="0" borderId="6" xfId="0" applyNumberFormat="1" applyFont="1" applyBorder="1" applyAlignment="1">
      <alignment horizontal="center" vertical="center"/>
    </xf>
    <xf numFmtId="179" fontId="47" fillId="0" borderId="8" xfId="0" applyNumberFormat="1" applyFont="1" applyBorder="1" applyAlignment="1">
      <alignment horizontal="center" vertical="center"/>
    </xf>
    <xf numFmtId="179" fontId="40" fillId="0" borderId="6" xfId="2" applyNumberFormat="1" applyBorder="1" applyAlignment="1" applyProtection="1">
      <alignment horizontal="center" vertical="center"/>
    </xf>
    <xf numFmtId="179" fontId="81" fillId="0" borderId="6" xfId="2" applyNumberFormat="1" applyFont="1" applyBorder="1" applyAlignment="1" applyProtection="1">
      <alignment horizontal="center" vertical="center"/>
    </xf>
    <xf numFmtId="0" fontId="40" fillId="0" borderId="8" xfId="2" applyBorder="1" applyAlignment="1" applyProtection="1">
      <alignment horizontal="center" vertical="center"/>
    </xf>
    <xf numFmtId="179" fontId="82" fillId="0" borderId="6" xfId="2" applyNumberFormat="1" applyFont="1" applyBorder="1" applyAlignment="1" applyProtection="1">
      <alignment horizontal="center" vertical="center"/>
    </xf>
    <xf numFmtId="0" fontId="79" fillId="0" borderId="6" xfId="0" applyFont="1" applyBorder="1" applyAlignment="1">
      <alignment horizontal="left" vertical="center"/>
    </xf>
    <xf numFmtId="0" fontId="79" fillId="0" borderId="8" xfId="0" applyFont="1" applyBorder="1" applyAlignment="1">
      <alignment horizontal="left" vertical="center"/>
    </xf>
    <xf numFmtId="180" fontId="79" fillId="0" borderId="6" xfId="0" applyNumberFormat="1" applyFont="1" applyBorder="1" applyAlignment="1">
      <alignment horizontal="center" vertical="center"/>
    </xf>
    <xf numFmtId="181" fontId="79" fillId="0" borderId="8" xfId="0" applyNumberFormat="1" applyFon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180" fontId="83" fillId="0" borderId="8" xfId="0" applyNumberFormat="1" applyFont="1" applyBorder="1" applyAlignment="1">
      <alignment horizontal="center" vertical="center"/>
    </xf>
    <xf numFmtId="0" fontId="49" fillId="0" borderId="6" xfId="0" applyFont="1" applyBorder="1" applyAlignment="1">
      <alignment horizontal="left" vertical="center"/>
    </xf>
    <xf numFmtId="0" fontId="47" fillId="0" borderId="8" xfId="0" applyFont="1" applyBorder="1" applyAlignment="1">
      <alignment horizontal="left" vertical="center"/>
    </xf>
    <xf numFmtId="0" fontId="72" fillId="0" borderId="0" xfId="0" applyFont="1">
      <alignment vertical="center"/>
    </xf>
    <xf numFmtId="0" fontId="67" fillId="0" borderId="0" xfId="0" applyFont="1">
      <alignment vertical="center"/>
    </xf>
    <xf numFmtId="0" fontId="69" fillId="0" borderId="0" xfId="0" applyFont="1">
      <alignment vertical="center"/>
    </xf>
    <xf numFmtId="0" fontId="59" fillId="0" borderId="22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24" fillId="0" borderId="41" xfId="0" applyFont="1" applyBorder="1" applyAlignment="1">
      <alignment horizontal="left" vertical="center" wrapText="1"/>
    </xf>
    <xf numFmtId="0" fontId="59" fillId="0" borderId="41" xfId="0" applyFont="1" applyBorder="1" applyAlignment="1">
      <alignment horizontal="left" vertical="center" wrapText="1"/>
    </xf>
    <xf numFmtId="0" fontId="59" fillId="0" borderId="42" xfId="0" applyFont="1" applyBorder="1" applyAlignment="1">
      <alignment horizontal="left" vertical="center" wrapText="1"/>
    </xf>
    <xf numFmtId="0" fontId="70" fillId="9" borderId="0" xfId="0" applyFont="1" applyFill="1" applyAlignment="1">
      <alignment horizontal="center" vertical="center" readingOrder="1"/>
    </xf>
    <xf numFmtId="0" fontId="65" fillId="9" borderId="0" xfId="0" applyFont="1" applyFill="1" applyAlignment="1">
      <alignment vertical="center" readingOrder="1"/>
    </xf>
    <xf numFmtId="0" fontId="59" fillId="0" borderId="4" xfId="0" applyFont="1" applyBorder="1" applyAlignment="1">
      <alignment vertical="center" wrapText="1"/>
    </xf>
    <xf numFmtId="0" fontId="59" fillId="0" borderId="43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34" fillId="9" borderId="0" xfId="2" applyFont="1" applyFill="1" applyAlignment="1" applyProtection="1">
      <alignment horizontal="center" vertical="top" wrapText="1"/>
    </xf>
    <xf numFmtId="0" fontId="71" fillId="9" borderId="0" xfId="2" applyFont="1" applyFill="1" applyAlignment="1" applyProtection="1">
      <alignment horizontal="center" vertical="top" wrapText="1"/>
    </xf>
    <xf numFmtId="0" fontId="62" fillId="9" borderId="0" xfId="2" applyFont="1" applyFill="1" applyAlignment="1" applyProtection="1">
      <alignment horizontal="left" vertical="center" wrapText="1"/>
    </xf>
    <xf numFmtId="0" fontId="63" fillId="9" borderId="0" xfId="2" applyFont="1" applyFill="1" applyAlignment="1" applyProtection="1">
      <alignment horizontal="left" vertical="center" wrapText="1"/>
    </xf>
    <xf numFmtId="0" fontId="64" fillId="9" borderId="0" xfId="0" applyFont="1" applyFill="1" applyAlignment="1">
      <alignment horizontal="center" vertical="center"/>
    </xf>
    <xf numFmtId="0" fontId="65" fillId="9" borderId="0" xfId="0" applyFont="1" applyFill="1" applyAlignment="1">
      <alignment horizontal="center" vertical="center"/>
    </xf>
    <xf numFmtId="0" fontId="65" fillId="9" borderId="0" xfId="0" applyFont="1" applyFill="1">
      <alignment vertical="center"/>
    </xf>
    <xf numFmtId="0" fontId="59" fillId="0" borderId="22" xfId="0" applyFont="1" applyBorder="1">
      <alignment vertical="center"/>
    </xf>
    <xf numFmtId="0" fontId="59" fillId="0" borderId="23" xfId="0" applyFont="1" applyBorder="1">
      <alignment vertical="center"/>
    </xf>
    <xf numFmtId="0" fontId="68" fillId="0" borderId="0" xfId="0" applyFont="1">
      <alignment vertical="center"/>
    </xf>
    <xf numFmtId="0" fontId="47" fillId="0" borderId="0" xfId="0" applyFont="1">
      <alignment vertical="center"/>
    </xf>
    <xf numFmtId="0" fontId="7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4" borderId="13" xfId="0" applyFont="1" applyFill="1" applyBorder="1" applyAlignment="1">
      <alignment vertical="center" textRotation="255" wrapText="1"/>
    </xf>
    <xf numFmtId="0" fontId="76" fillId="4" borderId="45" xfId="0" applyFont="1" applyFill="1" applyBorder="1" applyAlignment="1">
      <alignment vertical="center" textRotation="255" wrapText="1"/>
    </xf>
    <xf numFmtId="0" fontId="76" fillId="4" borderId="3" xfId="0" applyFont="1" applyFill="1" applyBorder="1" applyAlignment="1">
      <alignment vertical="center" textRotation="255" wrapText="1"/>
    </xf>
    <xf numFmtId="0" fontId="4" fillId="0" borderId="51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53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8" fillId="0" borderId="13" xfId="0" applyFont="1" applyBorder="1" applyAlignment="1">
      <alignment horizontal="center" vertical="center" textRotation="255"/>
    </xf>
    <xf numFmtId="0" fontId="58" fillId="0" borderId="45" xfId="0" applyFont="1" applyBorder="1" applyAlignment="1">
      <alignment horizontal="center" vertical="center" textRotation="255"/>
    </xf>
    <xf numFmtId="0" fontId="74" fillId="0" borderId="0" xfId="0" applyFont="1" applyAlignment="1">
      <alignment horizontal="left" vertical="center" wrapText="1"/>
    </xf>
    <xf numFmtId="0" fontId="73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73" fillId="0" borderId="36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51" fillId="5" borderId="20" xfId="0" applyFont="1" applyFill="1" applyBorder="1" applyAlignment="1">
      <alignment horizontal="center" vertical="center"/>
    </xf>
    <xf numFmtId="0" fontId="58" fillId="5" borderId="2" xfId="0" applyFont="1" applyFill="1" applyBorder="1" applyAlignment="1">
      <alignment horizontal="center" vertical="center"/>
    </xf>
    <xf numFmtId="0" fontId="58" fillId="5" borderId="21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left" vertical="center" wrapText="1"/>
    </xf>
    <xf numFmtId="0" fontId="60" fillId="7" borderId="25" xfId="0" applyFont="1" applyFill="1" applyBorder="1" applyAlignment="1">
      <alignment horizontal="left" vertical="center" wrapText="1"/>
    </xf>
    <xf numFmtId="0" fontId="60" fillId="7" borderId="26" xfId="0" applyFont="1" applyFill="1" applyBorder="1" applyAlignment="1">
      <alignment horizontal="left" vertical="center" wrapText="1"/>
    </xf>
    <xf numFmtId="0" fontId="51" fillId="5" borderId="27" xfId="0" applyFont="1" applyFill="1" applyBorder="1" applyAlignment="1">
      <alignment horizontal="center" vertical="center" wrapText="1"/>
    </xf>
    <xf numFmtId="0" fontId="51" fillId="5" borderId="21" xfId="0" applyFont="1" applyFill="1" applyBorder="1" applyAlignment="1">
      <alignment horizontal="center" vertical="center" wrapText="1"/>
    </xf>
    <xf numFmtId="0" fontId="61" fillId="8" borderId="28" xfId="0" applyFont="1" applyFill="1" applyBorder="1" applyAlignment="1">
      <alignment horizontal="left" vertical="center" wrapText="1"/>
    </xf>
    <xf numFmtId="0" fontId="60" fillId="8" borderId="29" xfId="0" applyFont="1" applyFill="1" applyBorder="1" applyAlignment="1">
      <alignment horizontal="left" vertical="center" wrapText="1"/>
    </xf>
    <xf numFmtId="0" fontId="60" fillId="8" borderId="30" xfId="0" applyFont="1" applyFill="1" applyBorder="1" applyAlignment="1">
      <alignment horizontal="left" vertical="center" wrapText="1"/>
    </xf>
    <xf numFmtId="0" fontId="0" fillId="0" borderId="31" xfId="0" applyBorder="1">
      <alignment vertical="center"/>
    </xf>
    <xf numFmtId="0" fontId="0" fillId="0" borderId="1" xfId="0" applyBorder="1">
      <alignment vertical="center"/>
    </xf>
    <xf numFmtId="0" fontId="0" fillId="0" borderId="32" xfId="0" applyBorder="1">
      <alignment vertical="center"/>
    </xf>
    <xf numFmtId="0" fontId="51" fillId="5" borderId="3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5" borderId="33" xfId="0" applyFill="1" applyBorder="1">
      <alignment vertical="center"/>
    </xf>
    <xf numFmtId="0" fontId="51" fillId="5" borderId="34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21" xfId="0" applyBorder="1">
      <alignment vertical="center"/>
    </xf>
    <xf numFmtId="0" fontId="21" fillId="0" borderId="38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1" fillId="2" borderId="46" xfId="0" applyFont="1" applyFill="1" applyBorder="1" applyAlignment="1">
      <alignment horizontal="center" vertical="center"/>
    </xf>
    <xf numFmtId="0" fontId="75" fillId="2" borderId="0" xfId="0" applyFont="1" applyFill="1" applyAlignment="1">
      <alignment horizontal="center" vertical="center"/>
    </xf>
    <xf numFmtId="0" fontId="75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6" fillId="0" borderId="3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4" xfId="0" applyBorder="1">
      <alignment vertical="center"/>
    </xf>
  </cellXfs>
  <cellStyles count="3">
    <cellStyle name="Hyperlink" xfId="1" xr:uid="{00000000-0005-0000-0000-000000000000}"/>
    <cellStyle name="一般" xfId="0" builtinId="0"/>
    <cellStyle name="超連結" xfId="2" builtinId="8"/>
  </cellStyles>
  <dxfs count="2">
    <dxf>
      <font>
        <color rgb="FF7030A0"/>
      </font>
    </dxf>
    <dxf>
      <font>
        <color rgb="FF7030A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0</xdr:row>
      <xdr:rowOff>15240</xdr:rowOff>
    </xdr:from>
    <xdr:to>
      <xdr:col>5</xdr:col>
      <xdr:colOff>304800</xdr:colOff>
      <xdr:row>2</xdr:row>
      <xdr:rowOff>0</xdr:rowOff>
    </xdr:to>
    <xdr:pic>
      <xdr:nvPicPr>
        <xdr:cNvPr id="1496" name="圖片 3" descr="formosa-logo.jpg">
          <a:extLst>
            <a:ext uri="{FF2B5EF4-FFF2-40B4-BE49-F238E27FC236}">
              <a16:creationId xmlns:a16="http://schemas.microsoft.com/office/drawing/2014/main" id="{90E1678D-FFAA-4C2F-A38A-DBE65E560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" y="15240"/>
          <a:ext cx="891540" cy="396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655320</xdr:colOff>
      <xdr:row>19</xdr:row>
      <xdr:rowOff>76200</xdr:rowOff>
    </xdr:from>
    <xdr:to>
      <xdr:col>14</xdr:col>
      <xdr:colOff>1013460</xdr:colOff>
      <xdr:row>19</xdr:row>
      <xdr:rowOff>609600</xdr:rowOff>
    </xdr:to>
    <xdr:pic>
      <xdr:nvPicPr>
        <xdr:cNvPr id="1497" name="圖片 8" descr="腳掌長.png">
          <a:extLst>
            <a:ext uri="{FF2B5EF4-FFF2-40B4-BE49-F238E27FC236}">
              <a16:creationId xmlns:a16="http://schemas.microsoft.com/office/drawing/2014/main" id="{104A5471-EBBB-40EF-8847-64FFFBA68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4640" y="5257800"/>
          <a:ext cx="3581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68580</xdr:colOff>
      <xdr:row>51</xdr:row>
      <xdr:rowOff>53340</xdr:rowOff>
    </xdr:from>
    <xdr:to>
      <xdr:col>10</xdr:col>
      <xdr:colOff>281940</xdr:colOff>
      <xdr:row>52</xdr:row>
      <xdr:rowOff>7620</xdr:rowOff>
    </xdr:to>
    <xdr:pic>
      <xdr:nvPicPr>
        <xdr:cNvPr id="1498" name="Picture 1" descr="fb logo">
          <a:extLst>
            <a:ext uri="{FF2B5EF4-FFF2-40B4-BE49-F238E27FC236}">
              <a16:creationId xmlns:a16="http://schemas.microsoft.com/office/drawing/2014/main" id="{81E01F35-FB89-4AFF-B15B-3033C74EF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3921740"/>
          <a:ext cx="21336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rmosaadventure@gmail.com" TargetMode="External"/><Relationship Id="rId2" Type="http://schemas.openxmlformats.org/officeDocument/2006/relationships/hyperlink" Target="mailto:formosaadventure@gmail.com%20%20(&#23567;&#23798;&#25506;&#38570;&#20449;&#31665;)" TargetMode="External"/><Relationship Id="rId1" Type="http://schemas.openxmlformats.org/officeDocument/2006/relationships/hyperlink" Target="http://formosa-adventure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acebook.com/FormosaRiverTracin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showWhiteSpace="0" topLeftCell="A13" zoomScaleNormal="100" workbookViewId="0">
      <selection activeCell="G27" sqref="G27"/>
    </sheetView>
  </sheetViews>
  <sheetFormatPr defaultColWidth="8.88671875" defaultRowHeight="16.2"/>
  <cols>
    <col min="1" max="1" width="3.6640625" customWidth="1"/>
    <col min="2" max="2" width="10" customWidth="1"/>
    <col min="3" max="3" width="5" bestFit="1" customWidth="1"/>
    <col min="4" max="4" width="12.6640625" customWidth="1"/>
    <col min="5" max="5" width="8.77734375" style="28" customWidth="1"/>
    <col min="6" max="6" width="11.109375" style="29" customWidth="1"/>
    <col min="7" max="7" width="22.77734375" style="14" customWidth="1"/>
    <col min="8" max="10" width="5" style="30" hidden="1" customWidth="1"/>
    <col min="11" max="11" width="6.6640625" style="30" customWidth="1"/>
    <col min="12" max="12" width="5.77734375" hidden="1" customWidth="1"/>
    <col min="13" max="13" width="6.6640625" customWidth="1"/>
    <col min="14" max="14" width="5.6640625" hidden="1" customWidth="1"/>
    <col min="15" max="15" width="15.44140625" customWidth="1"/>
    <col min="16" max="16" width="7.33203125" style="29" customWidth="1"/>
    <col min="17" max="17" width="10.6640625" customWidth="1"/>
    <col min="18" max="18" width="13.21875" style="14" customWidth="1"/>
  </cols>
  <sheetData>
    <row r="1" spans="1:18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6"/>
    </row>
    <row r="2" spans="1:18">
      <c r="A2" s="117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9"/>
    </row>
    <row r="3" spans="1:18" ht="22.5" customHeight="1">
      <c r="A3" s="137" t="s">
        <v>1</v>
      </c>
      <c r="B3" s="135"/>
      <c r="C3" s="136"/>
      <c r="D3" s="150"/>
      <c r="E3" s="150"/>
      <c r="F3" s="150"/>
      <c r="G3" s="151"/>
      <c r="H3" s="1"/>
      <c r="I3" s="1"/>
      <c r="J3" s="1"/>
      <c r="K3" s="134" t="s">
        <v>2</v>
      </c>
      <c r="L3" s="135"/>
      <c r="M3" s="136"/>
      <c r="N3" s="131"/>
      <c r="O3" s="132"/>
      <c r="P3" s="132"/>
      <c r="Q3" s="132"/>
      <c r="R3" s="133"/>
    </row>
    <row r="4" spans="1:18" ht="22.5" customHeight="1" thickBot="1">
      <c r="A4" s="120" t="s">
        <v>3</v>
      </c>
      <c r="B4" s="121"/>
      <c r="C4" s="122"/>
      <c r="D4" s="73"/>
      <c r="E4" s="73"/>
      <c r="F4" s="73"/>
      <c r="G4" s="31" t="s">
        <v>4</v>
      </c>
      <c r="H4" s="2"/>
      <c r="I4" s="2"/>
      <c r="J4" s="2"/>
      <c r="K4" s="138"/>
      <c r="L4" s="139"/>
      <c r="M4" s="140"/>
      <c r="N4" s="126" t="s">
        <v>5</v>
      </c>
      <c r="O4" s="127"/>
      <c r="P4" s="153"/>
      <c r="Q4" s="139"/>
      <c r="R4" s="154"/>
    </row>
    <row r="5" spans="1:18" ht="38.1" customHeight="1" thickTop="1" thickBot="1">
      <c r="A5" s="144" t="s">
        <v>6</v>
      </c>
      <c r="B5" s="145"/>
      <c r="C5" s="146"/>
      <c r="D5" s="123" t="s">
        <v>7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</row>
    <row r="6" spans="1:18" ht="21.9" customHeight="1" thickBot="1">
      <c r="A6" s="147"/>
      <c r="B6" s="148"/>
      <c r="C6" s="149"/>
      <c r="D6" s="128" t="s">
        <v>8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1:18" ht="15" customHeight="1" thickTop="1">
      <c r="A7" s="106" t="s">
        <v>9</v>
      </c>
      <c r="B7" s="141" t="s">
        <v>10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</row>
    <row r="8" spans="1:18" ht="15" customHeight="1">
      <c r="A8" s="107"/>
      <c r="B8" s="152" t="s">
        <v>11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5"/>
    </row>
    <row r="9" spans="1:18" ht="15" customHeight="1">
      <c r="A9" s="107"/>
      <c r="B9" s="103" t="s">
        <v>12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</row>
    <row r="10" spans="1:18" ht="15" customHeight="1">
      <c r="A10" s="107"/>
      <c r="B10" s="109" t="s">
        <v>13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3"/>
    </row>
    <row r="11" spans="1:18" ht="15" customHeight="1">
      <c r="A11" s="107"/>
      <c r="B11" s="109" t="s">
        <v>14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1"/>
    </row>
    <row r="12" spans="1:18" ht="16.8" thickBot="1">
      <c r="A12" s="107"/>
      <c r="B12" s="81" t="s">
        <v>15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ht="24" customHeight="1" thickTop="1">
      <c r="A13" s="97" t="s">
        <v>16</v>
      </c>
      <c r="B13" s="74" t="s">
        <v>17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</row>
    <row r="14" spans="1:18" ht="55.95" customHeight="1">
      <c r="A14" s="98"/>
      <c r="B14" s="71" t="s">
        <v>63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</row>
    <row r="15" spans="1:18" ht="24" customHeight="1">
      <c r="A15" s="98"/>
      <c r="B15" s="71" t="s">
        <v>18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2"/>
    </row>
    <row r="16" spans="1:18" ht="24" customHeight="1">
      <c r="A16" s="98"/>
      <c r="B16" s="71" t="s">
        <v>19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1:18" ht="12" customHeight="1">
      <c r="A17" s="98"/>
      <c r="B17" s="71" t="s">
        <v>20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</row>
    <row r="18" spans="1:18" ht="12" customHeight="1">
      <c r="A18" s="98"/>
      <c r="B18" s="91" t="s">
        <v>21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2"/>
    </row>
    <row r="19" spans="1:18" ht="28.2" customHeight="1" thickBot="1">
      <c r="A19" s="99"/>
      <c r="B19" s="79" t="s">
        <v>22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</row>
    <row r="20" spans="1:18" s="14" customFormat="1" ht="53.25" customHeight="1" thickTop="1" thickBot="1">
      <c r="A20" s="3" t="s">
        <v>23</v>
      </c>
      <c r="B20" s="4" t="s">
        <v>24</v>
      </c>
      <c r="C20" s="4" t="s">
        <v>25</v>
      </c>
      <c r="D20" s="4" t="s">
        <v>26</v>
      </c>
      <c r="E20" s="5" t="s">
        <v>27</v>
      </c>
      <c r="F20" s="6" t="s">
        <v>28</v>
      </c>
      <c r="G20" s="4" t="s">
        <v>29</v>
      </c>
      <c r="H20" s="7"/>
      <c r="I20" s="7"/>
      <c r="J20" s="7"/>
      <c r="K20" s="8" t="s">
        <v>30</v>
      </c>
      <c r="L20" s="9" t="s">
        <v>31</v>
      </c>
      <c r="M20" s="8" t="s">
        <v>32</v>
      </c>
      <c r="N20" s="10" t="s">
        <v>33</v>
      </c>
      <c r="O20" s="11" t="s">
        <v>34</v>
      </c>
      <c r="P20" s="12" t="s">
        <v>35</v>
      </c>
      <c r="Q20" s="12" t="s">
        <v>36</v>
      </c>
      <c r="R20" s="13" t="s">
        <v>37</v>
      </c>
    </row>
    <row r="21" spans="1:18" ht="36" thickTop="1">
      <c r="A21" s="45" t="s">
        <v>38</v>
      </c>
      <c r="B21" s="35" t="s">
        <v>39</v>
      </c>
      <c r="C21" s="35" t="s">
        <v>40</v>
      </c>
      <c r="D21" s="36" t="s">
        <v>41</v>
      </c>
      <c r="E21" s="37" t="s">
        <v>42</v>
      </c>
      <c r="F21" s="38" t="s">
        <v>43</v>
      </c>
      <c r="G21" s="46" t="s">
        <v>44</v>
      </c>
      <c r="H21" s="39"/>
      <c r="I21" s="39"/>
      <c r="J21" s="39"/>
      <c r="K21" s="39">
        <v>170</v>
      </c>
      <c r="L21" s="40"/>
      <c r="M21" s="39">
        <v>70</v>
      </c>
      <c r="N21" s="41"/>
      <c r="O21" s="42" t="s">
        <v>45</v>
      </c>
      <c r="P21" s="39" t="s">
        <v>46</v>
      </c>
      <c r="Q21" s="43" t="s">
        <v>47</v>
      </c>
      <c r="R21" s="44"/>
    </row>
    <row r="22" spans="1:18" ht="22.5" customHeight="1">
      <c r="A22" s="47">
        <v>1</v>
      </c>
      <c r="B22" s="48"/>
      <c r="C22" s="18"/>
      <c r="D22" s="66"/>
      <c r="E22" s="52"/>
      <c r="F22" s="54"/>
      <c r="G22" s="56"/>
      <c r="H22" s="15" t="e">
        <f>VALUE(LOOKUP(K22,{115,130,140,150,160,165,170,175,179,182,185,188,191},{"1","2","3","4","5","6","7","8","9","10","11","12","13"}))</f>
        <v>#N/A</v>
      </c>
      <c r="I22" s="15" t="e">
        <f>VALUE(LOOKUP(M22,{16,25,31,37,44,50,56,62,68,74,86,98,110},{"1","2","3","4","5","6","7","8","9","10","11","12","13"}))</f>
        <v>#N/A</v>
      </c>
      <c r="J22" s="15" t="e">
        <f t="shared" ref="J22:J28" si="0">MAX(H22,I22)</f>
        <v>#N/A</v>
      </c>
      <c r="K22" s="48"/>
      <c r="L22" s="16" t="e">
        <f>LOOKUP(J22,{1,2,3,4,5,6,7,8,9,10,11,12,13},{"1.2","1.3","1.4","2XS","XS","S","M","L","XL","2XL","3XL","4XL","5XL"})</f>
        <v>#N/A</v>
      </c>
      <c r="M22" s="48"/>
      <c r="N22" s="34" t="str">
        <f t="shared" ref="N22:N41" si="1">IF(M22&gt;80,"XL",IF(M22&gt;43,"M",IF(M22&gt;30,"S","兒童")))</f>
        <v>兒童</v>
      </c>
      <c r="O22" s="62"/>
      <c r="P22" s="60"/>
      <c r="Q22" s="19"/>
      <c r="R22" s="26"/>
    </row>
    <row r="23" spans="1:18" ht="22.5" customHeight="1">
      <c r="A23" s="47">
        <f>A22+1</f>
        <v>2</v>
      </c>
      <c r="B23" s="49"/>
      <c r="C23" s="18"/>
      <c r="D23" s="66"/>
      <c r="E23" s="50"/>
      <c r="F23" s="54"/>
      <c r="G23" s="57"/>
      <c r="H23" s="15" t="e">
        <f>VALUE(LOOKUP(K23,{115,130,140,150,160,165,170,175,179,182,185,188,191},{"1","2","3","4","5","6","7","8","9","10","11","12","13"}))</f>
        <v>#N/A</v>
      </c>
      <c r="I23" s="15" t="e">
        <f>VALUE(LOOKUP(M23,{16,25,31,37,44,50,56,62,68,74,86,98,110},{"1","2","3","4","5","6","7","8","9","10","11","12","13"}))</f>
        <v>#N/A</v>
      </c>
      <c r="J23" s="15" t="e">
        <f t="shared" si="0"/>
        <v>#N/A</v>
      </c>
      <c r="K23" s="48"/>
      <c r="L23" s="16" t="e">
        <f>LOOKUP(J23,{1,2,3,4,5,6,7,8,9,10,11,12,13},{"1.2","1.3","1.4","2XS","XS","S","M","L","XL","2XL","3XL","4XL","5XL"})</f>
        <v>#N/A</v>
      </c>
      <c r="M23" s="48"/>
      <c r="N23" s="34" t="str">
        <f t="shared" si="1"/>
        <v>兒童</v>
      </c>
      <c r="O23" s="62"/>
      <c r="P23" s="60"/>
      <c r="Q23" s="19"/>
      <c r="R23" s="26"/>
    </row>
    <row r="24" spans="1:18" ht="22.5" customHeight="1">
      <c r="A24" s="47">
        <f t="shared" ref="A24:A41" si="2">A23+1</f>
        <v>3</v>
      </c>
      <c r="B24" s="32"/>
      <c r="C24" s="18"/>
      <c r="D24" s="67"/>
      <c r="E24" s="51"/>
      <c r="F24" s="55"/>
      <c r="G24" s="57"/>
      <c r="H24" s="15" t="e">
        <f>VALUE(LOOKUP(K24,{115,130,140,150,160,165,170,175,179,182,185,188,191},{"1","2","3","4","5","6","7","8","9","10","11","12","13"}))</f>
        <v>#N/A</v>
      </c>
      <c r="I24" s="15" t="e">
        <f>VALUE(LOOKUP(M24,{16,25,31,37,44,50,56,62,68,74,86,98,110},{"1","2","3","4","5","6","7","8","9","10","11","12","13"}))</f>
        <v>#N/A</v>
      </c>
      <c r="J24" s="15" t="e">
        <f t="shared" si="0"/>
        <v>#N/A</v>
      </c>
      <c r="K24" s="32"/>
      <c r="L24" s="16" t="e">
        <f>LOOKUP(J24,{1,2,3,4,5,6,7,8,9,10,11,12,13},{"1.2","1.3","1.4","2XS","XS","S","M","L","XL","2XL","3XL","4XL","5XL"})</f>
        <v>#N/A</v>
      </c>
      <c r="M24" s="32"/>
      <c r="N24" s="34" t="str">
        <f t="shared" si="1"/>
        <v>兒童</v>
      </c>
      <c r="O24" s="63"/>
      <c r="P24" s="61"/>
      <c r="Q24" s="19"/>
      <c r="R24" s="26"/>
    </row>
    <row r="25" spans="1:18" ht="22.5" customHeight="1">
      <c r="A25" s="47">
        <f t="shared" si="2"/>
        <v>4</v>
      </c>
      <c r="B25" s="32"/>
      <c r="C25" s="18"/>
      <c r="D25" s="66"/>
      <c r="E25" s="50"/>
      <c r="F25" s="54"/>
      <c r="G25" s="56"/>
      <c r="H25" s="15" t="e">
        <f>VALUE(LOOKUP(K25,{115,130,140,150,160,165,170,175,179,182,185,188,191},{"1","2","3","4","5","6","7","8","9","10","11","12","13"}))</f>
        <v>#N/A</v>
      </c>
      <c r="I25" s="15" t="e">
        <f>VALUE(LOOKUP(M25,{16,25,31,37,44,50,56,62,68,74,86,98,110},{"1","2","3","4","5","6","7","8","9","10","11","12","13"}))</f>
        <v>#N/A</v>
      </c>
      <c r="J25" s="15" t="e">
        <f t="shared" si="0"/>
        <v>#N/A</v>
      </c>
      <c r="K25" s="48"/>
      <c r="L25" s="16" t="e">
        <f>LOOKUP(J25,{1,2,3,4,5,6,7,8,9,10,11,12,13},{"1.2","1.3","1.4","2XS","XS","S","M","L","XL","2XL","3XL","4XL","5XL"})</f>
        <v>#N/A</v>
      </c>
      <c r="M25" s="48"/>
      <c r="N25" s="34" t="str">
        <f t="shared" si="1"/>
        <v>兒童</v>
      </c>
      <c r="O25" s="62"/>
      <c r="P25" s="60"/>
      <c r="Q25" s="20"/>
      <c r="R25" s="26"/>
    </row>
    <row r="26" spans="1:18" ht="22.5" customHeight="1">
      <c r="A26" s="47">
        <f t="shared" si="2"/>
        <v>5</v>
      </c>
      <c r="B26" s="32"/>
      <c r="C26" s="18"/>
      <c r="D26" s="67"/>
      <c r="E26" s="53"/>
      <c r="F26" s="55"/>
      <c r="G26" s="58"/>
      <c r="H26" s="15" t="e">
        <f>VALUE(LOOKUP(K26,{115,130,140,150,160,165,170,175,179,182,185,188,191},{"1","2","3","4","5","6","7","8","9","10","11","12","13"}))</f>
        <v>#N/A</v>
      </c>
      <c r="I26" s="15" t="e">
        <f>VALUE(LOOKUP(M26,{16,25,31,37,44,50,56,62,68,74,86,98,110},{"1","2","3","4","5","6","7","8","9","10","11","12","13"}))</f>
        <v>#N/A</v>
      </c>
      <c r="J26" s="15" t="e">
        <f t="shared" si="0"/>
        <v>#N/A</v>
      </c>
      <c r="K26" s="32"/>
      <c r="L26" s="16" t="e">
        <f>LOOKUP(J26,{1,2,3,4,5,6,7,8,9,10,11,12,13},{"1.2","1.3","1.4","2XS","XS","S","M","L","XL","2XL","3XL","4XL","5XL"})</f>
        <v>#N/A</v>
      </c>
      <c r="M26" s="32"/>
      <c r="N26" s="34" t="str">
        <f t="shared" si="1"/>
        <v>兒童</v>
      </c>
      <c r="O26" s="64"/>
      <c r="P26" s="60"/>
      <c r="Q26" s="21"/>
      <c r="R26" s="26"/>
    </row>
    <row r="27" spans="1:18" ht="22.5" customHeight="1">
      <c r="A27" s="47">
        <f t="shared" si="2"/>
        <v>6</v>
      </c>
      <c r="B27" s="32"/>
      <c r="C27" s="18"/>
      <c r="D27" s="66"/>
      <c r="E27" s="50"/>
      <c r="F27" s="54"/>
      <c r="G27" s="59"/>
      <c r="H27" s="15" t="e">
        <f>VALUE(LOOKUP(K27,{115,130,140,150,160,165,170,175,179,182,185,188,191},{"1","2","3","4","5","6","7","8","9","10","11","12","13"}))</f>
        <v>#N/A</v>
      </c>
      <c r="I27" s="15" t="e">
        <f>VALUE(LOOKUP(M27,{16,25,31,37,44,50,56,62,68,74,86,98,110},{"1","2","3","4","5","6","7","8","9","10","11","12","13"}))</f>
        <v>#N/A</v>
      </c>
      <c r="J27" s="15" t="e">
        <f t="shared" si="0"/>
        <v>#N/A</v>
      </c>
      <c r="K27" s="48"/>
      <c r="L27" s="16" t="e">
        <f>LOOKUP(J27,{1,2,3,4,5,6,7,8,9,10,11,12,13},{"1.2","1.3","1.4","2XS","XS","S","M","L","XL","2XL","3XL","4XL","5XL"})</f>
        <v>#N/A</v>
      </c>
      <c r="M27" s="48"/>
      <c r="N27" s="34" t="str">
        <f t="shared" si="1"/>
        <v>兒童</v>
      </c>
      <c r="O27" s="62"/>
      <c r="P27" s="60"/>
      <c r="Q27" s="20"/>
      <c r="R27" s="26"/>
    </row>
    <row r="28" spans="1:18" ht="22.5" customHeight="1">
      <c r="A28" s="47">
        <f t="shared" si="2"/>
        <v>7</v>
      </c>
      <c r="B28" s="32"/>
      <c r="C28" s="18"/>
      <c r="D28" s="67"/>
      <c r="E28" s="51"/>
      <c r="F28" s="55"/>
      <c r="G28" s="59"/>
      <c r="H28" s="15" t="e">
        <f>VALUE(LOOKUP(K28,{115,130,140,150,160,165,170,175,179,182,185,188,191},{"1","2","3","4","5","6","7","8","9","10","11","12","13"}))</f>
        <v>#N/A</v>
      </c>
      <c r="I28" s="15" t="e">
        <f>VALUE(LOOKUP(M28,{16,25,31,37,44,50,56,62,68,74,86,98,110},{"1","2","3","4","5","6","7","8","9","10","11","12","13"}))</f>
        <v>#N/A</v>
      </c>
      <c r="J28" s="15" t="e">
        <f t="shared" si="0"/>
        <v>#N/A</v>
      </c>
      <c r="K28" s="32"/>
      <c r="L28" s="16" t="e">
        <f>LOOKUP(J28,{1,2,3,4,5,6,7,8,9,10,11,12,13},{"1.2","1.3","1.4","2XS","XS","S","M","L","XL","2XL","3XL","4XL","5XL"})</f>
        <v>#N/A</v>
      </c>
      <c r="M28" s="32"/>
      <c r="N28" s="34" t="str">
        <f t="shared" si="1"/>
        <v>兒童</v>
      </c>
      <c r="O28" s="65"/>
      <c r="P28" s="60"/>
      <c r="Q28" s="21"/>
      <c r="R28" s="26"/>
    </row>
    <row r="29" spans="1:18" ht="22.5" customHeight="1">
      <c r="A29" s="47">
        <f t="shared" si="2"/>
        <v>8</v>
      </c>
      <c r="B29" s="33"/>
      <c r="C29" s="22"/>
      <c r="D29" s="22"/>
      <c r="E29" s="22"/>
      <c r="F29" s="22"/>
      <c r="G29" s="17"/>
      <c r="H29" s="15" t="e">
        <f>VALUE(LOOKUP(K29,{115,130,140,150,160,165,170,175,179,182,185,188,191},{"1","2","3","4","5","6","7","8","9","10","11","12","13"}))</f>
        <v>#N/A</v>
      </c>
      <c r="I29" s="15" t="e">
        <f>VALUE(LOOKUP(M29,{16,25,31,37,44,50,56,62,68,74,86,98,110},{"1","2","3","4","5","6","7","8","9","10","11","12","13"}))</f>
        <v>#N/A</v>
      </c>
      <c r="J29" s="15" t="e">
        <f t="shared" ref="J29:J41" si="3">MAX(H29,I29)</f>
        <v>#N/A</v>
      </c>
      <c r="K29" s="25"/>
      <c r="L29" s="16" t="e">
        <f>LOOKUP(J29,{1,2,3,4,5,6,7,8,9,10,11,12,13},{"1.2","1.3","1.4","2XS","XS","S","M","L","XL","2XL","3XL","4XL","5XL"})</f>
        <v>#N/A</v>
      </c>
      <c r="M29" s="23"/>
      <c r="N29" s="34" t="str">
        <f t="shared" si="1"/>
        <v>兒童</v>
      </c>
      <c r="O29" s="23"/>
      <c r="P29" s="24"/>
      <c r="Q29" s="24"/>
      <c r="R29" s="26"/>
    </row>
    <row r="30" spans="1:18" ht="22.5" customHeight="1">
      <c r="A30" s="47">
        <f t="shared" si="2"/>
        <v>9</v>
      </c>
      <c r="B30" s="33"/>
      <c r="C30" s="22"/>
      <c r="D30" s="22"/>
      <c r="E30" s="22"/>
      <c r="F30" s="22"/>
      <c r="G30" s="17"/>
      <c r="H30" s="15" t="e">
        <f>VALUE(LOOKUP(K30,{115,130,140,150,160,165,170,175,179,182,185,188,191},{"1","2","3","4","5","6","7","8","9","10","11","12","13"}))</f>
        <v>#N/A</v>
      </c>
      <c r="I30" s="15" t="e">
        <f>VALUE(LOOKUP(M30,{16,25,31,37,44,50,56,62,68,74,86,98,110},{"1","2","3","4","5","6","7","8","9","10","11","12","13"}))</f>
        <v>#N/A</v>
      </c>
      <c r="J30" s="15" t="e">
        <f t="shared" si="3"/>
        <v>#N/A</v>
      </c>
      <c r="K30" s="25"/>
      <c r="L30" s="16" t="e">
        <f>LOOKUP(J30,{1,2,3,4,5,6,7,8,9,10,11,12,13},{"1.2","1.3","1.4","2XS","XS","S","M","L","XL","2XL","3XL","4XL","5XL"})</f>
        <v>#N/A</v>
      </c>
      <c r="M30" s="23"/>
      <c r="N30" s="34" t="str">
        <f t="shared" si="1"/>
        <v>兒童</v>
      </c>
      <c r="O30" s="23"/>
      <c r="P30" s="24"/>
      <c r="Q30" s="24"/>
      <c r="R30" s="26"/>
    </row>
    <row r="31" spans="1:18" ht="22.5" customHeight="1">
      <c r="A31" s="47">
        <f t="shared" si="2"/>
        <v>10</v>
      </c>
      <c r="B31" s="33"/>
      <c r="C31" s="22"/>
      <c r="D31" s="22"/>
      <c r="E31" s="22"/>
      <c r="F31" s="22"/>
      <c r="G31" s="17"/>
      <c r="H31" s="15" t="e">
        <f>VALUE(LOOKUP(K31,{115,130,140,150,160,165,170,175,179,182,185,188,191},{"1","2","3","4","5","6","7","8","9","10","11","12","13"}))</f>
        <v>#N/A</v>
      </c>
      <c r="I31" s="15" t="e">
        <f>VALUE(LOOKUP(M31,{16,25,31,37,44,50,56,62,68,74,86,98,110},{"1","2","3","4","5","6","7","8","9","10","11","12","13"}))</f>
        <v>#N/A</v>
      </c>
      <c r="J31" s="15" t="e">
        <f t="shared" si="3"/>
        <v>#N/A</v>
      </c>
      <c r="K31" s="25"/>
      <c r="L31" s="16" t="e">
        <f>LOOKUP(J31,{1,2,3,4,5,6,7,8,9,10,11,12,13},{"1.2","1.3","1.4","2XS","XS","S","M","L","XL","2XL","3XL","4XL","5XL"})</f>
        <v>#N/A</v>
      </c>
      <c r="M31" s="23"/>
      <c r="N31" s="34" t="str">
        <f t="shared" si="1"/>
        <v>兒童</v>
      </c>
      <c r="O31" s="23"/>
      <c r="P31" s="24"/>
      <c r="Q31" s="24"/>
      <c r="R31" s="26"/>
    </row>
    <row r="32" spans="1:18" ht="22.5" customHeight="1">
      <c r="A32" s="47">
        <f t="shared" si="2"/>
        <v>11</v>
      </c>
      <c r="B32" s="33"/>
      <c r="C32" s="22"/>
      <c r="D32" s="22"/>
      <c r="E32" s="22"/>
      <c r="F32" s="22"/>
      <c r="G32" s="17"/>
      <c r="H32" s="15" t="e">
        <f>VALUE(LOOKUP(K32,{115,130,140,150,160,165,170,175,179,182,185,188,191},{"1","2","3","4","5","6","7","8","9","10","11","12","13"}))</f>
        <v>#N/A</v>
      </c>
      <c r="I32" s="15" t="e">
        <f>VALUE(LOOKUP(M32,{16,25,31,37,44,50,56,62,68,74,86,98,110},{"1","2","3","4","5","6","7","8","9","10","11","12","13"}))</f>
        <v>#N/A</v>
      </c>
      <c r="J32" s="15" t="e">
        <f t="shared" si="3"/>
        <v>#N/A</v>
      </c>
      <c r="K32" s="25"/>
      <c r="L32" s="16" t="e">
        <f>LOOKUP(J32,{1,2,3,4,5,6,7,8,9,10,11,12,13},{"1.2","1.3","1.4","2XS","XS","S","M","L","XL","2XL","3XL","4XL","5XL"})</f>
        <v>#N/A</v>
      </c>
      <c r="M32" s="23"/>
      <c r="N32" s="34" t="str">
        <f t="shared" si="1"/>
        <v>兒童</v>
      </c>
      <c r="O32" s="23"/>
      <c r="P32" s="24"/>
      <c r="Q32" s="24"/>
      <c r="R32" s="26"/>
    </row>
    <row r="33" spans="1:18" ht="22.5" customHeight="1">
      <c r="A33" s="47">
        <f t="shared" si="2"/>
        <v>12</v>
      </c>
      <c r="B33" s="33"/>
      <c r="C33" s="22"/>
      <c r="D33" s="22"/>
      <c r="E33" s="22"/>
      <c r="F33" s="22"/>
      <c r="G33" s="17"/>
      <c r="H33" s="15" t="e">
        <f>VALUE(LOOKUP(K33,{115,130,140,150,160,165,170,175,179,182,185,188,191},{"1","2","3","4","5","6","7","8","9","10","11","12","13"}))</f>
        <v>#N/A</v>
      </c>
      <c r="I33" s="15" t="e">
        <f>VALUE(LOOKUP(M33,{16,25,31,37,44,50,56,62,68,74,86,98,110},{"1","2","3","4","5","6","7","8","9","10","11","12","13"}))</f>
        <v>#N/A</v>
      </c>
      <c r="J33" s="15" t="e">
        <f t="shared" si="3"/>
        <v>#N/A</v>
      </c>
      <c r="K33" s="25"/>
      <c r="L33" s="16" t="e">
        <f>LOOKUP(J33,{1,2,3,4,5,6,7,8,9,10,11,12,13},{"1.2","1.3","1.4","2XS","XS","S","M","L","XL","2XL","3XL","4XL","5XL"})</f>
        <v>#N/A</v>
      </c>
      <c r="M33" s="23"/>
      <c r="N33" s="34" t="str">
        <f t="shared" si="1"/>
        <v>兒童</v>
      </c>
      <c r="O33" s="23"/>
      <c r="P33" s="24"/>
      <c r="Q33" s="24"/>
      <c r="R33" s="26"/>
    </row>
    <row r="34" spans="1:18" ht="22.5" customHeight="1">
      <c r="A34" s="47">
        <f t="shared" si="2"/>
        <v>13</v>
      </c>
      <c r="B34" s="33"/>
      <c r="C34" s="22"/>
      <c r="D34" s="22"/>
      <c r="E34" s="22"/>
      <c r="F34" s="22"/>
      <c r="G34" s="17"/>
      <c r="H34" s="15" t="e">
        <f>VALUE(LOOKUP(K34,{115,130,140,150,160,165,170,175,179,182,185,188,191},{"1","2","3","4","5","6","7","8","9","10","11","12","13"}))</f>
        <v>#N/A</v>
      </c>
      <c r="I34" s="15" t="e">
        <f>VALUE(LOOKUP(M34,{16,25,31,37,44,50,56,62,68,74,86,98,110},{"1","2","3","4","5","6","7","8","9","10","11","12","13"}))</f>
        <v>#N/A</v>
      </c>
      <c r="J34" s="15" t="e">
        <f t="shared" si="3"/>
        <v>#N/A</v>
      </c>
      <c r="K34" s="25"/>
      <c r="L34" s="16" t="e">
        <f>LOOKUP(J34,{1,2,3,4,5,6,7,8,9,10,11,12,13},{"1.2","1.3","1.4","2XS","XS","S","M","L","XL","2XL","3XL","4XL","5XL"})</f>
        <v>#N/A</v>
      </c>
      <c r="M34" s="23"/>
      <c r="N34" s="34" t="str">
        <f t="shared" si="1"/>
        <v>兒童</v>
      </c>
      <c r="O34" s="23"/>
      <c r="P34" s="24"/>
      <c r="Q34" s="24"/>
      <c r="R34" s="26"/>
    </row>
    <row r="35" spans="1:18" ht="22.5" customHeight="1">
      <c r="A35" s="47">
        <f t="shared" si="2"/>
        <v>14</v>
      </c>
      <c r="B35" s="33"/>
      <c r="C35" s="22"/>
      <c r="D35" s="22"/>
      <c r="E35" s="22"/>
      <c r="F35" s="22"/>
      <c r="G35" s="17"/>
      <c r="H35" s="15" t="e">
        <f>VALUE(LOOKUP(K35,{115,130,140,150,160,165,170,175,179,182,185,188,191},{"1","2","3","4","5","6","7","8","9","10","11","12","13"}))</f>
        <v>#N/A</v>
      </c>
      <c r="I35" s="15" t="e">
        <f>VALUE(LOOKUP(M35,{16,25,31,37,44,50,56,62,68,74,86,98,110},{"1","2","3","4","5","6","7","8","9","10","11","12","13"}))</f>
        <v>#N/A</v>
      </c>
      <c r="J35" s="15" t="e">
        <f t="shared" si="3"/>
        <v>#N/A</v>
      </c>
      <c r="K35" s="25"/>
      <c r="L35" s="16" t="e">
        <f>LOOKUP(J35,{1,2,3,4,5,6,7,8,9,10,11,12,13},{"1.2","1.3","1.4","2XS","XS","S","M","L","XL","2XL","3XL","4XL","5XL"})</f>
        <v>#N/A</v>
      </c>
      <c r="M35" s="23"/>
      <c r="N35" s="34" t="str">
        <f t="shared" si="1"/>
        <v>兒童</v>
      </c>
      <c r="O35" s="23"/>
      <c r="P35" s="24"/>
      <c r="Q35" s="24"/>
      <c r="R35" s="26"/>
    </row>
    <row r="36" spans="1:18" ht="22.5" customHeight="1">
      <c r="A36" s="47">
        <f t="shared" si="2"/>
        <v>15</v>
      </c>
      <c r="B36" s="33"/>
      <c r="C36" s="22"/>
      <c r="D36" s="22"/>
      <c r="E36" s="22"/>
      <c r="F36" s="22"/>
      <c r="G36" s="17"/>
      <c r="H36" s="15" t="e">
        <f>VALUE(LOOKUP(K36,{115,130,140,150,160,165,170,175,179,182,185,188,191},{"1","2","3","4","5","6","7","8","9","10","11","12","13"}))</f>
        <v>#N/A</v>
      </c>
      <c r="I36" s="15" t="e">
        <f>VALUE(LOOKUP(M36,{16,25,31,37,44,50,56,62,68,74,86,98,110},{"1","2","3","4","5","6","7","8","9","10","11","12","13"}))</f>
        <v>#N/A</v>
      </c>
      <c r="J36" s="15" t="e">
        <f t="shared" si="3"/>
        <v>#N/A</v>
      </c>
      <c r="K36" s="25"/>
      <c r="L36" s="16" t="e">
        <f>LOOKUP(J36,{1,2,3,4,5,6,7,8,9,10,11,12,13},{"1.2","1.3","1.4","2XS","XS","S","M","L","XL","2XL","3XL","4XL","5XL"})</f>
        <v>#N/A</v>
      </c>
      <c r="M36" s="23"/>
      <c r="N36" s="34" t="str">
        <f t="shared" si="1"/>
        <v>兒童</v>
      </c>
      <c r="O36" s="23"/>
      <c r="P36" s="24"/>
      <c r="Q36" s="24"/>
      <c r="R36" s="26"/>
    </row>
    <row r="37" spans="1:18" ht="22.5" customHeight="1">
      <c r="A37" s="47">
        <f t="shared" si="2"/>
        <v>16</v>
      </c>
      <c r="B37" s="33"/>
      <c r="C37" s="22"/>
      <c r="D37" s="22"/>
      <c r="E37" s="22"/>
      <c r="F37" s="22"/>
      <c r="G37" s="17"/>
      <c r="H37" s="15" t="e">
        <f>VALUE(LOOKUP(K37,{115,130,140,150,160,165,170,175,179,182,185,188,191},{"1","2","3","4","5","6","7","8","9","10","11","12","13"}))</f>
        <v>#N/A</v>
      </c>
      <c r="I37" s="15" t="e">
        <f>VALUE(LOOKUP(M37,{16,25,31,37,44,50,56,62,68,74,86,98,110},{"1","2","3","4","5","6","7","8","9","10","11","12","13"}))</f>
        <v>#N/A</v>
      </c>
      <c r="J37" s="15" t="e">
        <f t="shared" si="3"/>
        <v>#N/A</v>
      </c>
      <c r="K37" s="25"/>
      <c r="L37" s="16" t="e">
        <f>LOOKUP(J37,{1,2,3,4,5,6,7,8,9,10,11,12,13},{"1.2","1.3","1.4","2XS","XS","S","M","L","XL","2XL","3XL","4XL","5XL"})</f>
        <v>#N/A</v>
      </c>
      <c r="M37" s="23"/>
      <c r="N37" s="34" t="str">
        <f t="shared" si="1"/>
        <v>兒童</v>
      </c>
      <c r="O37" s="23"/>
      <c r="P37" s="24"/>
      <c r="Q37" s="24"/>
      <c r="R37" s="26"/>
    </row>
    <row r="38" spans="1:18" ht="22.5" customHeight="1">
      <c r="A38" s="47">
        <f t="shared" si="2"/>
        <v>17</v>
      </c>
      <c r="B38" s="32"/>
      <c r="C38" s="22"/>
      <c r="D38" s="22"/>
      <c r="E38" s="22"/>
      <c r="F38" s="22"/>
      <c r="G38" s="17"/>
      <c r="H38" s="15" t="e">
        <f>VALUE(LOOKUP(K38,{115,130,140,150,160,165,170,175,179,182,185,188,191},{"1","2","3","4","5","6","7","8","9","10","11","12","13"}))</f>
        <v>#N/A</v>
      </c>
      <c r="I38" s="15" t="e">
        <f>VALUE(LOOKUP(M38,{16,25,31,37,44,50,56,62,68,74,86,98,110},{"1","2","3","4","5","6","7","8","9","10","11","12","13"}))</f>
        <v>#N/A</v>
      </c>
      <c r="J38" s="15" t="e">
        <f t="shared" si="3"/>
        <v>#N/A</v>
      </c>
      <c r="K38" s="25"/>
      <c r="L38" s="16" t="e">
        <f>LOOKUP(J38,{1,2,3,4,5,6,7,8,9,10,11,12,13},{"1.2","1.3","1.4","2XS","XS","S","M","L","XL","2XL","3XL","4XL","5XL"})</f>
        <v>#N/A</v>
      </c>
      <c r="M38" s="23"/>
      <c r="N38" s="34" t="str">
        <f t="shared" si="1"/>
        <v>兒童</v>
      </c>
      <c r="O38" s="23"/>
      <c r="P38" s="24"/>
      <c r="Q38" s="24"/>
      <c r="R38" s="26"/>
    </row>
    <row r="39" spans="1:18" ht="22.5" customHeight="1">
      <c r="A39" s="47">
        <f t="shared" si="2"/>
        <v>18</v>
      </c>
      <c r="B39" s="32"/>
      <c r="C39" s="22"/>
      <c r="D39" s="22"/>
      <c r="E39" s="22"/>
      <c r="F39" s="22"/>
      <c r="G39" s="17"/>
      <c r="H39" s="15" t="e">
        <f>VALUE(LOOKUP(K39,{115,130,140,150,160,165,170,175,179,182,185,188,191},{"1","2","3","4","5","6","7","8","9","10","11","12","13"}))</f>
        <v>#N/A</v>
      </c>
      <c r="I39" s="15" t="e">
        <f>VALUE(LOOKUP(M39,{16,25,31,37,44,50,56,62,68,74,86,98,110},{"1","2","3","4","5","6","7","8","9","10","11","12","13"}))</f>
        <v>#N/A</v>
      </c>
      <c r="J39" s="15" t="e">
        <f t="shared" si="3"/>
        <v>#N/A</v>
      </c>
      <c r="K39" s="25"/>
      <c r="L39" s="16" t="e">
        <f>LOOKUP(J39,{1,2,3,4,5,6,7,8,9,10,11,12,13},{"1.2","1.3","1.4","2XS","XS","S","M","L","XL","2XL","3XL","4XL","5XL"})</f>
        <v>#N/A</v>
      </c>
      <c r="M39" s="23"/>
      <c r="N39" s="34" t="str">
        <f t="shared" si="1"/>
        <v>兒童</v>
      </c>
      <c r="O39" s="23"/>
      <c r="P39" s="24"/>
      <c r="Q39" s="24"/>
      <c r="R39" s="26"/>
    </row>
    <row r="40" spans="1:18" ht="22.5" customHeight="1">
      <c r="A40" s="47">
        <f t="shared" si="2"/>
        <v>19</v>
      </c>
      <c r="B40" s="32"/>
      <c r="C40" s="22"/>
      <c r="D40" s="22"/>
      <c r="E40" s="22"/>
      <c r="F40" s="22"/>
      <c r="G40" s="17"/>
      <c r="H40" s="15" t="e">
        <f>VALUE(LOOKUP(K40,{115,130,140,150,160,165,170,175,179,182,185,188,191},{"1","2","3","4","5","6","7","8","9","10","11","12","13"}))</f>
        <v>#N/A</v>
      </c>
      <c r="I40" s="15" t="e">
        <f>VALUE(LOOKUP(M40,{16,25,31,37,44,50,56,62,68,74,86,98,110},{"1","2","3","4","5","6","7","8","9","10","11","12","13"}))</f>
        <v>#N/A</v>
      </c>
      <c r="J40" s="15" t="e">
        <f t="shared" si="3"/>
        <v>#N/A</v>
      </c>
      <c r="K40" s="25"/>
      <c r="L40" s="16" t="e">
        <f>LOOKUP(J40,{1,2,3,4,5,6,7,8,9,10,11,12,13},{"1.2","1.3","1.4","2XS","XS","S","M","L","XL","2XL","3XL","4XL","5XL"})</f>
        <v>#N/A</v>
      </c>
      <c r="M40" s="23"/>
      <c r="N40" s="34" t="str">
        <f t="shared" si="1"/>
        <v>兒童</v>
      </c>
      <c r="O40" s="23"/>
      <c r="P40" s="24"/>
      <c r="Q40" s="24"/>
      <c r="R40" s="26"/>
    </row>
    <row r="41" spans="1:18" ht="22.5" customHeight="1">
      <c r="A41" s="47">
        <f t="shared" si="2"/>
        <v>20</v>
      </c>
      <c r="B41" s="32"/>
      <c r="C41" s="22"/>
      <c r="D41" s="22"/>
      <c r="E41" s="22"/>
      <c r="F41" s="22"/>
      <c r="G41" s="17"/>
      <c r="H41" s="15" t="e">
        <f>VALUE(LOOKUP(K41,{115,130,140,150,160,165,170,175,179,182,185,188,191},{"1","2","3","4","5","6","7","8","9","10","11","12","13"}))</f>
        <v>#N/A</v>
      </c>
      <c r="I41" s="15" t="e">
        <f>VALUE(LOOKUP(M41,{16,25,31,37,44,50,56,62,68,74,86,98,110},{"1","2","3","4","5","6","7","8","9","10","11","12","13"}))</f>
        <v>#N/A</v>
      </c>
      <c r="J41" s="15" t="e">
        <f t="shared" si="3"/>
        <v>#N/A</v>
      </c>
      <c r="K41" s="25"/>
      <c r="L41" s="16" t="e">
        <f>LOOKUP(J41,{1,2,3,4,5,6,7,8,9,10,11,12,13},{"1.2","1.3","1.4","2XS","XS","S","M","L","XL","2XL","3XL","4XL","5XL"})</f>
        <v>#N/A</v>
      </c>
      <c r="M41" s="23"/>
      <c r="N41" s="34" t="str">
        <f t="shared" si="1"/>
        <v>兒童</v>
      </c>
      <c r="O41" s="23"/>
      <c r="P41" s="24"/>
      <c r="Q41" s="24"/>
      <c r="R41" s="26"/>
    </row>
    <row r="42" spans="1:18" ht="16.8" thickBot="1">
      <c r="A42" s="100" t="s">
        <v>48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2"/>
    </row>
    <row r="43" spans="1:18" ht="21" customHeight="1">
      <c r="A43" s="108" t="s">
        <v>49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>
      <c r="A44" s="69" t="s">
        <v>50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>
      <c r="A45" s="68" t="s">
        <v>61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32.4" customHeight="1">
      <c r="A46" s="95" t="s">
        <v>62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</row>
    <row r="47" spans="1:18">
      <c r="A47" s="69" t="s">
        <v>51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1:18">
      <c r="A48" s="70" t="s">
        <v>52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18">
      <c r="A49" s="93" t="s">
        <v>53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>
      <c r="A50" s="70" t="s">
        <v>54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1:18">
      <c r="A51" s="69" t="s">
        <v>55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1:18" ht="22.2">
      <c r="A52" s="88" t="s">
        <v>56</v>
      </c>
      <c r="B52" s="89"/>
      <c r="C52" s="89"/>
      <c r="D52" s="89"/>
      <c r="E52" s="89"/>
      <c r="F52" s="89"/>
      <c r="G52" s="90"/>
      <c r="H52" s="87" t="s">
        <v>57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s="27" customFormat="1" ht="24.6">
      <c r="A53" s="84" t="s">
        <v>58</v>
      </c>
      <c r="B53" s="85"/>
      <c r="C53" s="85"/>
      <c r="D53" s="85"/>
      <c r="E53" s="85"/>
      <c r="F53" s="85"/>
      <c r="G53" s="85"/>
      <c r="H53" s="86" t="s">
        <v>59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22.2">
      <c r="A54" s="77" t="s">
        <v>60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</sheetData>
  <mergeCells count="43">
    <mergeCell ref="A1:R2"/>
    <mergeCell ref="A4:C4"/>
    <mergeCell ref="B15:R15"/>
    <mergeCell ref="B16:R16"/>
    <mergeCell ref="D5:R5"/>
    <mergeCell ref="N4:O4"/>
    <mergeCell ref="D6:R6"/>
    <mergeCell ref="N3:R3"/>
    <mergeCell ref="K3:M3"/>
    <mergeCell ref="A3:C3"/>
    <mergeCell ref="K4:M4"/>
    <mergeCell ref="B7:R7"/>
    <mergeCell ref="A5:C6"/>
    <mergeCell ref="D3:G3"/>
    <mergeCell ref="B8:R8"/>
    <mergeCell ref="P4:R4"/>
    <mergeCell ref="A54:R54"/>
    <mergeCell ref="B19:R19"/>
    <mergeCell ref="B12:R12"/>
    <mergeCell ref="A47:R47"/>
    <mergeCell ref="A53:G53"/>
    <mergeCell ref="A50:R50"/>
    <mergeCell ref="H53:R53"/>
    <mergeCell ref="A52:G52"/>
    <mergeCell ref="B18:R18"/>
    <mergeCell ref="A51:R51"/>
    <mergeCell ref="A49:R49"/>
    <mergeCell ref="H52:R52"/>
    <mergeCell ref="A46:R46"/>
    <mergeCell ref="A44:R44"/>
    <mergeCell ref="A13:A19"/>
    <mergeCell ref="A42:R42"/>
    <mergeCell ref="A45:R45"/>
    <mergeCell ref="A48:R48"/>
    <mergeCell ref="B17:R17"/>
    <mergeCell ref="D4:F4"/>
    <mergeCell ref="B14:R14"/>
    <mergeCell ref="B13:R13"/>
    <mergeCell ref="B9:R9"/>
    <mergeCell ref="A7:A12"/>
    <mergeCell ref="A43:R43"/>
    <mergeCell ref="B11:R11"/>
    <mergeCell ref="B10:R10"/>
  </mergeCells>
  <phoneticPr fontId="36" type="noConversion"/>
  <conditionalFormatting sqref="L21:L41 N21:O41 K29:K31 H32:K41 H21:J41">
    <cfRule type="expression" dxfId="1" priority="5" stopIfTrue="1">
      <formula>#REF!&gt;160</formula>
    </cfRule>
  </conditionalFormatting>
  <conditionalFormatting sqref="K22:K28">
    <cfRule type="expression" dxfId="0" priority="1" stopIfTrue="1">
      <formula>#REF!&gt;160</formula>
    </cfRule>
  </conditionalFormatting>
  <hyperlinks>
    <hyperlink ref="A53:G53" r:id="rId1" display="http://formosa-adventure.com/" xr:uid="{00000000-0004-0000-0000-000000000000}"/>
    <hyperlink ref="G21" r:id="rId2" xr:uid="{00000000-0004-0000-0000-000001000000}"/>
    <hyperlink ref="H53:R53" r:id="rId3" display="  EMAIL： formosaadventure@gmail.com" xr:uid="{00000000-0004-0000-0000-000002000000}"/>
    <hyperlink ref="H52:R52" r:id="rId4" display="        小島探險" xr:uid="{00000000-0004-0000-0000-000003000000}"/>
  </hyperlinks>
  <pageMargins left="0.11811023622047245" right="0.11811023622047245" top="0.19685039370078741" bottom="0.19685039370078741" header="0.31496062992125984" footer="0.31496062992125984"/>
  <pageSetup paperSize="9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I11" sqref="I11"/>
    </sheetView>
  </sheetViews>
  <sheetFormatPr defaultRowHeight="16.2"/>
  <sheetData/>
  <phoneticPr fontId="2" type="noConversion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coloon</dc:creator>
  <cp:keywords/>
  <dc:description/>
  <cp:lastModifiedBy>莊周敏</cp:lastModifiedBy>
  <cp:revision/>
  <dcterms:created xsi:type="dcterms:W3CDTF">2013-06-08T13:05:25Z</dcterms:created>
  <dcterms:modified xsi:type="dcterms:W3CDTF">2023-08-07T14:53:34Z</dcterms:modified>
  <cp:category/>
  <cp:contentStatus/>
</cp:coreProperties>
</file>